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95" yWindow="-105" windowWidth="16455" windowHeight="16320"/>
  </bookViews>
  <sheets>
    <sheet name="Лист1" sheetId="1" r:id="rId1"/>
  </sheets>
  <definedNames>
    <definedName name="_xlnm._FilterDatabase" localSheetId="0" hidden="1">Лист1!$F$1:$F$1309</definedName>
    <definedName name="Z_02A9F0FE_86B9_4ADA_AE08_2BE8DB6647BB_.wvu.FilterData" localSheetId="0" hidden="1">Лист1!$A$8:$I$59</definedName>
    <definedName name="Z_043EF814_99A3_49EA_9D7E_51C943463EA5_.wvu.FilterData" localSheetId="0" hidden="1">Лист1!$A$1:$I$1304</definedName>
    <definedName name="Z_051CF4A9_5301_48FB_A445_360EA2389E01_.wvu.FilterData" localSheetId="0" hidden="1">Лист1!$A$8:$I$59</definedName>
    <definedName name="Z_09026A53_D1C5_46A6_AD66_A71DA8E112FF_.wvu.FilterData" localSheetId="0" hidden="1">Лист1!$A$8:$I$59</definedName>
    <definedName name="Z_0D899E29_3C4A_473F_8984_699885BEF8BF_.wvu.FilterData" localSheetId="0" hidden="1">Лист1!$A$1:$I$1304</definedName>
    <definedName name="Z_11D5124A_3D1E_4220_8449_3FCF2DC5AB53_.wvu.FilterData" localSheetId="0" hidden="1">Лист1!$A$8:$I$59</definedName>
    <definedName name="Z_15C36215_30AB_4376_AEC9_99BFABB3A4AE_.wvu.FilterData" localSheetId="0" hidden="1">Лист1!$A$1:$I$1304</definedName>
    <definedName name="Z_195EDDE9_7AB0_440A_A17A_58E6BF026252_.wvu.FilterData" localSheetId="0" hidden="1">Лист1!$A$1:$I$1304</definedName>
    <definedName name="Z_1E2B4536_487A_4F4E_9EBA_AEF3A10022D9_.wvu.FilterData" localSheetId="0" hidden="1">Лист1!$A$1:$I$1304</definedName>
    <definedName name="Z_1EF30F0A_80DF_4681_83E6_D3A34F96165C_.wvu.FilterData" localSheetId="0" hidden="1">Лист1!$A$8:$I$59</definedName>
    <definedName name="Z_1F27AC12_1408_4A07_B4E9_BF1EB7819517_.wvu.FilterData" localSheetId="0" hidden="1">Лист1!$A$1:$I$1304</definedName>
    <definedName name="Z_20B12C7E_2389_464E_96A6_494B045DBD63_.wvu.FilterData" localSheetId="0" hidden="1">Лист1!$A$1:$I$1304</definedName>
    <definedName name="Z_243ECDA4_69AE_4B20_98CE_29141C6B69EE_.wvu.FilterData" localSheetId="0" hidden="1">Лист1!$A$8:$I$59</definedName>
    <definedName name="Z_281ADE3F_375F_4EE1_95A8_57C55888A49C_.wvu.FilterData" localSheetId="0" hidden="1">Лист1!$A$1:$I$1304</definedName>
    <definedName name="Z_2D081809_0A95_4D84_A78F_F9751AF80E2B_.wvu.FilterData" localSheetId="0" hidden="1">Лист1!$A$8:$I$59</definedName>
    <definedName name="Z_2F5252A3_947C_447A_879C_2BB42AA8ED70_.wvu.FilterData" localSheetId="0" hidden="1">Лист1!$A$1:$I$1304</definedName>
    <definedName name="Z_2F5252A3_947C_447A_879C_2BB42AA8ED70_.wvu.PrintArea" localSheetId="0" hidden="1">Лист1!$A$1:$F$1302</definedName>
    <definedName name="Z_2F5252A3_947C_447A_879C_2BB42AA8ED70_.wvu.PrintTitles" localSheetId="0" hidden="1">Лист1!$6:$8</definedName>
    <definedName name="Z_2F5252A3_947C_447A_879C_2BB42AA8ED70_.wvu.Rows" localSheetId="0" hidden="1">Лист1!$6:$6,Лист1!$278:$309,Лист1!$333:$393,Лист1!$669:$1040,Лист1!#REF!</definedName>
    <definedName name="Z_44B1CA9F_20D4_4795_98E5_92E616FE05A7_.wvu.FilterData" localSheetId="0" hidden="1">Лист1!$A$1:$I$1304</definedName>
    <definedName name="Z_4F6EF16B_60C6_4406_82C3_A7E0BD540D78_.wvu.FilterData" localSheetId="0" hidden="1">Лист1!$A$1:$I$1304</definedName>
    <definedName name="Z_508D52C1_9A42_4206_90C2_F5E308802ED6_.wvu.FilterData" localSheetId="0" hidden="1">Лист1!$A$1:$I$1304</definedName>
    <definedName name="Z_50CFE835_24D3_4AAF_A702_1E5E33E00041_.wvu.FilterData" localSheetId="0" hidden="1">Лист1!$A$8:$I$59</definedName>
    <definedName name="Z_53C79D11_E0E3_4BE0_8E7B_EDCC1F2D7BDA_.wvu.FilterData" localSheetId="0" hidden="1">Лист1!$A$1:$I$1304</definedName>
    <definedName name="Z_5B962636_FDB6_40C6_B475_DEB85604FA6F_.wvu.FilterData" localSheetId="0" hidden="1">Лист1!$A$1:$I$1304</definedName>
    <definedName name="Z_645ED6B6_6DB0_44A6_8941_D2FCDB950F10_.wvu.FilterData" localSheetId="0" hidden="1">Лист1!$A$1:$I$1304</definedName>
    <definedName name="Z_6BF99C6E_81F6_4EB8_A047_3F54AEB3EDEA_.wvu.FilterData" localSheetId="0" hidden="1">Лист1!$A$1:$I$1304</definedName>
    <definedName name="Z_6FFC5698_510D_4BD7_AAD8_224192422A67_.wvu.FilterData" localSheetId="0" hidden="1">Лист1!$A$1:$I$1304</definedName>
    <definedName name="Z_71B86A36_C9E9_4291_9AB0_6EA32A1FBB1F_.wvu.FilterData" localSheetId="0" hidden="1">Лист1!$A$8:$I$59</definedName>
    <definedName name="Z_7582577F_78B4_44BC_972B_59FC33CDB106_.wvu.FilterData" localSheetId="0" hidden="1">Лист1!$A$8:$I$59</definedName>
    <definedName name="Z_7582577F_78B4_44BC_972B_59FC33CDB106_.wvu.PrintArea" localSheetId="0" hidden="1">Лист1!$A$1:$F$1302</definedName>
    <definedName name="Z_7582577F_78B4_44BC_972B_59FC33CDB106_.wvu.PrintTitles" localSheetId="0" hidden="1">Лист1!$6:$8</definedName>
    <definedName name="Z_7582577F_78B4_44BC_972B_59FC33CDB106_.wvu.Rows" localSheetId="0" hidden="1">Лист1!$6:$6,Лист1!#REF!,Лист1!$469:$473,Лист1!$476:$481,Лист1!$483:$489,Лист1!$498:$498,Лист1!$505:$515,Лист1!$525:$530,Лист1!$546:$559,Лист1!$568:$571,Лист1!$574:$579,Лист1!$585:$600,Лист1!$637:$648,Лист1!$650:$651,Лист1!$654:$668,Лист1!$674:$700,Лист1!$704:$705,Лист1!$709:$710,Лист1!$714:$729,Лист1!$733:$775,Лист1!$778:$778,Лист1!$782:$808,Лист1!$829:$837,Лист1!$838:$841,Лист1!$850:$892,Лист1!$914:$917,Лист1!$924:$925,Лист1!#REF!,Лист1!$947:$947,Лист1!$951:$953,Лист1!$955:$956,Лист1!$959:$1006,Лист1!$1019:$1040,Лист1!$1044:$1049,Лист1!$1052:$1053,Лист1!$1060:$1068,Лист1!$1071:$1079,Лист1!$1084:$1087,Лист1!$1091:$1094,Лист1!$1099:$1104,Лист1!$1108:$1115,Лист1!$1163:$1181,Лист1!$1185:$1188,Лист1!$1191:$1194,Лист1!$1197:$1199,Лист1!$1202:$1210,Лист1!$1213:$1235,Лист1!$1238:$1241,Лист1!$1245:$1249,Лист1!$1252:$1263,Лист1!$1266:$1269,Лист1!$1272:$1275,Лист1!$1282:$1301,Лист1!#REF!</definedName>
    <definedName name="Z_75F363F9_0D69_4EE8_9DB9_9384AB0D8C8F_.wvu.FilterData" localSheetId="0" hidden="1">Лист1!$A$1:$I$1304</definedName>
    <definedName name="Z_81C724C3_F9F0_48B8_8A04_5A1FC21A3FAF_.wvu.FilterData" localSheetId="0" hidden="1">Лист1!$A$1:$I$1304</definedName>
    <definedName name="Z_84351553_D1E6_4EE1_9920_444E0BAC9337_.wvu.FilterData" localSheetId="0" hidden="1">Лист1!$A$1:$I$1304</definedName>
    <definedName name="Z_84351553_D1E6_4EE1_9920_444E0BAC9337_.wvu.PrintArea" localSheetId="0" hidden="1">Лист1!$A$1:$F$1303</definedName>
    <definedName name="Z_84351553_D1E6_4EE1_9920_444E0BAC9337_.wvu.PrintTitles" localSheetId="0" hidden="1">Лист1!$6:$8</definedName>
    <definedName name="Z_84351553_D1E6_4EE1_9920_444E0BAC9337_.wvu.Rows" localSheetId="0" hidden="1">Лист1!$6:$6,Лист1!$367:$390,Лист1!#REF!</definedName>
    <definedName name="Z_8D6E4F34_C121_4ADA_8268_57A23CDE27A5_.wvu.FilterData" localSheetId="0" hidden="1">Лист1!$A$8:$I$59</definedName>
    <definedName name="Z_95F3893C_B552_4C26_B2CA_C2C6F0018CBB_.wvu.FilterData" localSheetId="0" hidden="1">Лист1!$A$1:$I$1304</definedName>
    <definedName name="Z_96CDAF2D_3789_455C_8DD4_989601D77C34_.wvu.FilterData" localSheetId="0" hidden="1">Лист1!$A$1:$I$1304</definedName>
    <definedName name="Z_98245357_92A0_49EC_A278_A42484F083E3_.wvu.FilterData" localSheetId="0" hidden="1">Лист1!$A$1:$I$1304</definedName>
    <definedName name="Z_9E892D45_E857_45C4_A88F_A471B07FBAAC_.wvu.FilterData" localSheetId="0" hidden="1">Лист1!$A$1:$I$1304</definedName>
    <definedName name="Z_A0BD7774_CACF_40D9_ADCB_30B51C8F5AC6_.wvu.FilterData" localSheetId="0" hidden="1">Лист1!$A$1:$I$1304</definedName>
    <definedName name="Z_A93BA803_0450_4F01_AE54_9B63C1F5C796_.wvu.FilterData" localSheetId="0" hidden="1">Лист1!$A$8:$I$59</definedName>
    <definedName name="Z_AD2FC16A_304B_47E0_8ECD_7913528463FE_.wvu.FilterData" localSheetId="0" hidden="1">Лист1!$A$1:$I$1304</definedName>
    <definedName name="Z_AE69B03D_54EA_40C4_897A_44A9B0D663D5_.wvu.FilterData" localSheetId="0" hidden="1">Лист1!$A$8:$I$59</definedName>
    <definedName name="Z_B4AEBC89_4625_4C09_AA5F_8762C5CF90D2_.wvu.FilterData" localSheetId="0" hidden="1">Лист1!$A$8:$I$59</definedName>
    <definedName name="Z_BBFD32F9_A9EC_47F3_AF12_5A78678E6084_.wvu.FilterData" localSheetId="0" hidden="1">Лист1!$A$1:$I$1304</definedName>
    <definedName name="Z_BDCF4312_7D46_4102_8764_44F7C210C136_.wvu.FilterData" localSheetId="0" hidden="1">Лист1!$A$1:$I$1304</definedName>
    <definedName name="Z_BF042776_F251_4279_902F_54AE6884326F_.wvu.FilterData" localSheetId="0" hidden="1">Лист1!$A$8:$I$59</definedName>
    <definedName name="Z_C0433F86_6D50_4DAD_AF26_049B602C8C8C_.wvu.FilterData" localSheetId="0" hidden="1">Лист1!$A$1:$I$1304</definedName>
    <definedName name="Z_C0433F86_6D50_4DAD_AF26_049B602C8C8C_.wvu.PrintArea" localSheetId="0" hidden="1">Лист1!$A$1:$F$1303</definedName>
    <definedName name="Z_C0433F86_6D50_4DAD_AF26_049B602C8C8C_.wvu.PrintTitles" localSheetId="0" hidden="1">Лист1!$6:$8</definedName>
    <definedName name="Z_C0433F86_6D50_4DAD_AF26_049B602C8C8C_.wvu.Rows" localSheetId="0" hidden="1">Лист1!$6:$6,Лист1!#REF!</definedName>
    <definedName name="Z_C0DB3AA3_4D24_4B41_87A3_DA8A70815763_.wvu.FilterData" localSheetId="0" hidden="1">Лист1!$A$8:$I$59</definedName>
    <definedName name="Z_C0DB3AA3_4D24_4B41_87A3_DA8A70815763_.wvu.PrintArea" localSheetId="0" hidden="1">Лист1!$A$1:$F$1302</definedName>
    <definedName name="Z_C0DB3AA3_4D24_4B41_87A3_DA8A70815763_.wvu.PrintTitles" localSheetId="0" hidden="1">Лист1!$6:$8</definedName>
    <definedName name="Z_C0DB3AA3_4D24_4B41_87A3_DA8A70815763_.wvu.Rows" localSheetId="0" hidden="1">Лист1!$6:$6,Лист1!#REF!</definedName>
    <definedName name="Z_C304F6B8_0D2D_4448_A20C_A061C0372350_.wvu.FilterData" localSheetId="0" hidden="1">Лист1!$A$1:$I$1304</definedName>
    <definedName name="Z_C6024331_E149_433D_9547_6059F0660EF7_.wvu.FilterData" localSheetId="0" hidden="1">Лист1!$D$1:$D$1304</definedName>
    <definedName name="Z_C6024331_E149_433D_9547_6059F0660EF7_.wvu.PrintArea" localSheetId="0" hidden="1">Лист1!$A$1:$F$1303</definedName>
    <definedName name="Z_C6024331_E149_433D_9547_6059F0660EF7_.wvu.PrintTitles" localSheetId="0" hidden="1">Лист1!$6:$8</definedName>
    <definedName name="Z_C6024331_E149_433D_9547_6059F0660EF7_.wvu.Rows" localSheetId="0" hidden="1">Лист1!$6:$6,Лист1!$13:$13,Лист1!$53:$82,Лист1!#REF!,Лист1!$118:$120,Лист1!#REF!,Лист1!$126:$127,Лист1!$134:$134,Лист1!$136:$137,Лист1!$140:$143,Лист1!$147:$149,Лист1!#REF!,Лист1!$228:$232,Лист1!$240:$242,Лист1!$255:$255,Лист1!$259:$265,Лист1!$274:$274,Лист1!$277:$277,Лист1!$288:$292,Лист1!$309:$309,Лист1!$325:$328,Лист1!$332:$332,Лист1!$334:$343,Лист1!$345:$355,Лист1!#REF!,Лист1!$357:$364,Лист1!$371:$390,Лист1!$464:$467,Лист1!#REF!,Лист1!$471:$473,Лист1!$476:$481,Лист1!$487:$489,Лист1!$498:$498,Лист1!$502:$502,Лист1!$505:$515,Лист1!$523:$528,Лист1!$542:$545,Лист1!$547:$548,Лист1!$553:$559,Лист1!$568:$571,Лист1!$574:$579,Лист1!$589:$600,Лист1!$637:$648,Лист1!$650:$655,Лист1!$658:$658,Лист1!$661:$668,Лист1!$692:$700,Лист1!$704:$729,Лист1!$733:$735,Лист1!$746:$747,Лист1!$750:$757,Лист1!$766:$775,Лист1!$778:$778,Лист1!$782:$783,Лист1!$786:$797,Лист1!$800:$808,Лист1!$837:$837,Лист1!#REF!,Лист1!#REF!,Лист1!$849:$863,Лист1!$867:$871,Лист1!$875:$883,Лист1!$888:$888,Лист1!$890:$892,Лист1!$894:$913,Лист1!$917:$917,Лист1!$930:$933,Лист1!$940:$942,Лист1!$946:$947,Лист1!$951:$953,Лист1!$955:$960,Лист1!$963:$967,Лист1!$971:$971,Лист1!$976:$991,Лист1!$994:$997,Лист1!$1002:$1006,Лист1!$1019:$1021,Лист1!$1028:$1033,Лист1!$1039:$1040,Лист1!$1045:$1053,Лист1!$1061:$1068,Лист1!$1071:$1075,Лист1!$1078:$1079,Лист1!$1083:$1087,Лист1!$1091:$1094,Лист1!$1099:$1101,Лист1!$1104:$1104,Лист1!#REF!,Лист1!$1163:$1164,Лист1!$1175:$1176,Лист1!$1179:$1181,Лист1!$1187:$1188,Лист1!$1193:$1194,Лист1!$1199:$1199,Лист1!$1203:$1205,Лист1!$1208:$1210,Лист1!$1214:$1217,Лист1!$1223:$1228,Лист1!$1233:$1235,Лист1!$1240:$1241,Лист1!$1246:$1249,Лист1!$1252:$1252,Лист1!$1260:$1261,Лист1!$1266:$1269,Лист1!$1272:$1275,Лист1!$1282:$1291,Лист1!$1294:$1301,Лист1!$1304:$1304</definedName>
    <definedName name="Z_C81684A6_61ED_4205_AF74_E88ABE089448_.wvu.FilterData" localSheetId="0" hidden="1">Лист1!$A$8:$I$59</definedName>
    <definedName name="Z_CDB48D4D_BA37_44D7_91F4_0B3444EBE2F7_.wvu.FilterData" localSheetId="0" hidden="1">Лист1!$A$1:$I$1304</definedName>
    <definedName name="Z_CE7E3295_8212_47CD_8A03_48CC2539FB31_.wvu.FilterData" localSheetId="0" hidden="1">Лист1!$A$8:$I$59</definedName>
    <definedName name="Z_CE7E3295_8212_47CD_8A03_48CC2539FB31_.wvu.PrintArea" localSheetId="0" hidden="1">Лист1!$A$1:$F$1302</definedName>
    <definedName name="Z_CE7E3295_8212_47CD_8A03_48CC2539FB31_.wvu.PrintTitles" localSheetId="0" hidden="1">Лист1!$6:$8</definedName>
    <definedName name="Z_CE7E3295_8212_47CD_8A03_48CC2539FB31_.wvu.Rows" localSheetId="0" hidden="1">Лист1!$6:$6,Лист1!#REF!</definedName>
    <definedName name="Z_D20B9577_D0EB_4102_A7C2_3947083FCB09_.wvu.FilterData" localSheetId="0" hidden="1">Лист1!$A$1:$I$1304</definedName>
    <definedName name="Z_D2101E4C_4784_4C59_92B8_5305E10BF48D_.wvu.FilterData" localSheetId="0" hidden="1">Лист1!$A$1:$I$1304</definedName>
    <definedName name="Z_D48290BD_F041_4E87_A86A_92DC79D1C4BC_.wvu.FilterData" localSheetId="0" hidden="1">Лист1!$A$1:$I$1304</definedName>
    <definedName name="Z_D48290BD_F041_4E87_A86A_92DC79D1C4BC_.wvu.PrintArea" localSheetId="0" hidden="1">Лист1!$A$1:$F$1302</definedName>
    <definedName name="Z_D48290BD_F041_4E87_A86A_92DC79D1C4BC_.wvu.PrintTitles" localSheetId="0" hidden="1">Лист1!$6:$8</definedName>
    <definedName name="Z_D48290BD_F041_4E87_A86A_92DC79D1C4BC_.wvu.Rows" localSheetId="0" hidden="1">Лист1!$6:$6,Лист1!#REF!</definedName>
    <definedName name="Z_DBBC9C30_427D_4445_B7F2_7226FB0DCA1D_.wvu.FilterData" localSheetId="0" hidden="1">Лист1!$A$1:$I$1304</definedName>
    <definedName name="Z_DD61B509_A961_4EA4_8EA7_3122B36A98F7_.wvu.FilterData" localSheetId="0" hidden="1">Лист1!$A$1:$I$1304</definedName>
    <definedName name="Z_E16FA0E2_BD42_4700_9756_EA4BA36D05AF_.wvu.FilterData" localSheetId="0" hidden="1">Лист1!$A$8:$I$59</definedName>
    <definedName name="Z_F06167F9_B806_4548_A6DD_11B62893AA8A_.wvu.FilterData" localSheetId="0" hidden="1">Лист1!$A$1:$I$1304</definedName>
    <definedName name="Z_F1424C43_03C0_47F0_9B94_1D371D070BDA_.wvu.FilterData" localSheetId="0" hidden="1">Лист1!$A$1:$I$1304</definedName>
    <definedName name="Z_F50A9206_6AB2_408A_951F_4EEE8F5FAD12_.wvu.FilterData" localSheetId="0" hidden="1">Лист1!$A$8:$I$59</definedName>
    <definedName name="Z_F50A9206_6AB2_408A_951F_4EEE8F5FAD12_.wvu.PrintArea" localSheetId="0" hidden="1">Лист1!$A$1:$F$1302</definedName>
    <definedName name="Z_F50A9206_6AB2_408A_951F_4EEE8F5FAD12_.wvu.PrintTitles" localSheetId="0" hidden="1">Лист1!$6:$8</definedName>
    <definedName name="Z_F50A9206_6AB2_408A_951F_4EEE8F5FAD12_.wvu.Rows" localSheetId="0" hidden="1">Лист1!$6:$6,Лист1!#REF!</definedName>
    <definedName name="Z_FA512E41_C4BD_450A_9DE4_09791DF24DE0_.wvu.FilterData" localSheetId="0" hidden="1">Лист1!$A$1:$I$1304</definedName>
    <definedName name="Z_FCF7F1B7_7408_46F6_A57C_275B0DCDA378_.wvu.FilterData" localSheetId="0" hidden="1">Лист1!$A$1:$I$1304</definedName>
    <definedName name="Z_FCF7F1B7_7408_46F6_A57C_275B0DCDA378_.wvu.PrintArea" localSheetId="0" hidden="1">Лист1!$A$1:$F$1302</definedName>
    <definedName name="Z_FCF7F1B7_7408_46F6_A57C_275B0DCDA378_.wvu.PrintTitles" localSheetId="0" hidden="1">Лист1!$6:$8</definedName>
    <definedName name="Z_FCF7F1B7_7408_46F6_A57C_275B0DCDA378_.wvu.Rows" localSheetId="0" hidden="1">Лист1!$6:$6,Лист1!#REF!</definedName>
    <definedName name="Z_FDE56866_4EA4_4F23_8438_731D5A8B0DB5_.wvu.FilterData" localSheetId="0" hidden="1">Лист1!$A$8:$I$59</definedName>
    <definedName name="Z_FEE66988_B88F_430C_BC9C_67E21EA3ABFB_.wvu.FilterData" localSheetId="0" hidden="1">Лист1!$A$1:$I$1304</definedName>
    <definedName name="Z_FFE31243_0850_4987_83F4_B67B1BD7DF08_.wvu.FilterData" localSheetId="0" hidden="1">Лист1!$A$1:$I$1304</definedName>
    <definedName name="_xlnm.Print_Titles" localSheetId="0">Лист1!$6:$8</definedName>
    <definedName name="_xlnm.Print_Area" localSheetId="0">Лист1!$A$1:$F$1302</definedName>
  </definedNames>
  <calcPr calcId="145621"/>
  <customWorkbookViews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Мальцева Елена Викторовна - Личное представление" guid="{C0433F86-6D50-4DAD-AF26-049B602C8C8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D33" i="1" l="1"/>
  <c r="D836" i="1"/>
  <c r="E836" i="1"/>
  <c r="C836" i="1" l="1"/>
  <c r="D737" i="1"/>
  <c r="D502" i="1"/>
  <c r="D413" i="1" l="1"/>
  <c r="D412" i="1"/>
  <c r="D368" i="1"/>
  <c r="D25" i="1" l="1"/>
  <c r="C152" i="1" l="1"/>
  <c r="D671" i="1" l="1"/>
  <c r="C494" i="1" l="1"/>
  <c r="C779" i="1" l="1"/>
  <c r="C1242" i="1" l="1"/>
  <c r="D830" i="1"/>
  <c r="D1116" i="1" l="1"/>
  <c r="D535" i="1" l="1"/>
  <c r="D532" i="1" s="1"/>
  <c r="D531" i="1" s="1"/>
  <c r="D15" i="1"/>
  <c r="D14" i="1" s="1"/>
  <c r="D11" i="1"/>
  <c r="D10" i="1" s="1"/>
  <c r="E11" i="1"/>
  <c r="E10" i="1" s="1"/>
  <c r="E15" i="1"/>
  <c r="E14" i="1" s="1"/>
  <c r="D55" i="1"/>
  <c r="D54" i="1" s="1"/>
  <c r="E55" i="1"/>
  <c r="E54" i="1" s="1"/>
  <c r="D58" i="1"/>
  <c r="E58" i="1"/>
  <c r="D61" i="1"/>
  <c r="E61" i="1"/>
  <c r="D64" i="1"/>
  <c r="E64" i="1"/>
  <c r="D66" i="1"/>
  <c r="E66" i="1"/>
  <c r="D69" i="1"/>
  <c r="D68" i="1" s="1"/>
  <c r="E69" i="1"/>
  <c r="E68" i="1" s="1"/>
  <c r="D73" i="1"/>
  <c r="E73" i="1"/>
  <c r="D76" i="1"/>
  <c r="E76" i="1"/>
  <c r="D79" i="1"/>
  <c r="D78" i="1" s="1"/>
  <c r="E79" i="1"/>
  <c r="E78" i="1" s="1"/>
  <c r="D85" i="1"/>
  <c r="E85" i="1"/>
  <c r="D117" i="1"/>
  <c r="E117" i="1"/>
  <c r="D122" i="1"/>
  <c r="E122" i="1"/>
  <c r="D128" i="1"/>
  <c r="E128" i="1"/>
  <c r="D131" i="1"/>
  <c r="E131" i="1"/>
  <c r="D136" i="1"/>
  <c r="E136" i="1"/>
  <c r="D138" i="1"/>
  <c r="E138" i="1"/>
  <c r="D144" i="1"/>
  <c r="E144" i="1"/>
  <c r="D152" i="1"/>
  <c r="D151" i="1" s="1"/>
  <c r="E152" i="1"/>
  <c r="E151" i="1" s="1"/>
  <c r="D226" i="1"/>
  <c r="E226" i="1"/>
  <c r="D228" i="1"/>
  <c r="E228" i="1"/>
  <c r="D230" i="1"/>
  <c r="E230" i="1"/>
  <c r="D233" i="1"/>
  <c r="E233" i="1"/>
  <c r="D243" i="1"/>
  <c r="E243" i="1"/>
  <c r="D246" i="1"/>
  <c r="E246" i="1"/>
  <c r="D253" i="1"/>
  <c r="E253" i="1"/>
  <c r="D256" i="1"/>
  <c r="E256" i="1"/>
  <c r="D264" i="1"/>
  <c r="E264" i="1"/>
  <c r="D268" i="1"/>
  <c r="E268" i="1"/>
  <c r="D270" i="1"/>
  <c r="E270" i="1"/>
  <c r="D272" i="1"/>
  <c r="E272" i="1"/>
  <c r="D275" i="1"/>
  <c r="E275" i="1"/>
  <c r="D280" i="1"/>
  <c r="E280" i="1"/>
  <c r="D282" i="1"/>
  <c r="E282" i="1"/>
  <c r="D286" i="1"/>
  <c r="E286" i="1"/>
  <c r="D290" i="1"/>
  <c r="D289" i="1" s="1"/>
  <c r="E290" i="1"/>
  <c r="E289" i="1" s="1"/>
  <c r="D294" i="1"/>
  <c r="D293" i="1" s="1"/>
  <c r="E294" i="1"/>
  <c r="E293" i="1" s="1"/>
  <c r="D300" i="1"/>
  <c r="D299" i="1" s="1"/>
  <c r="E300" i="1"/>
  <c r="E299" i="1" s="1"/>
  <c r="D303" i="1"/>
  <c r="D302" i="1" s="1"/>
  <c r="E303" i="1"/>
  <c r="E302" i="1" s="1"/>
  <c r="D307" i="1"/>
  <c r="D306" i="1" s="1"/>
  <c r="D305" i="1" s="1"/>
  <c r="E307" i="1"/>
  <c r="E306" i="1" s="1"/>
  <c r="E305" i="1" s="1"/>
  <c r="D312" i="1"/>
  <c r="D311" i="1" s="1"/>
  <c r="E312" i="1"/>
  <c r="E311" i="1" s="1"/>
  <c r="D325" i="1"/>
  <c r="D324" i="1" s="1"/>
  <c r="E325" i="1"/>
  <c r="E324" i="1" s="1"/>
  <c r="D330" i="1"/>
  <c r="D329" i="1" s="1"/>
  <c r="E330" i="1"/>
  <c r="E329" i="1" s="1"/>
  <c r="D335" i="1"/>
  <c r="D334" i="1" s="1"/>
  <c r="E335" i="1"/>
  <c r="E334" i="1" s="1"/>
  <c r="D338" i="1"/>
  <c r="E338" i="1"/>
  <c r="D340" i="1"/>
  <c r="E340" i="1"/>
  <c r="D342" i="1"/>
  <c r="E342" i="1"/>
  <c r="D345" i="1"/>
  <c r="E345" i="1"/>
  <c r="D347" i="1"/>
  <c r="E347" i="1"/>
  <c r="D349" i="1"/>
  <c r="E349" i="1"/>
  <c r="D358" i="1"/>
  <c r="D357" i="1" s="1"/>
  <c r="E358" i="1"/>
  <c r="E357" i="1" s="1"/>
  <c r="D363" i="1"/>
  <c r="D362" i="1" s="1"/>
  <c r="E363" i="1"/>
  <c r="E362" i="1" s="1"/>
  <c r="D366" i="1"/>
  <c r="D365" i="1" s="1"/>
  <c r="E366" i="1"/>
  <c r="E365" i="1" s="1"/>
  <c r="D392" i="1"/>
  <c r="D391" i="1" s="1"/>
  <c r="E392" i="1"/>
  <c r="E391" i="1" s="1"/>
  <c r="D396" i="1"/>
  <c r="D395" i="1" s="1"/>
  <c r="E396" i="1"/>
  <c r="E395" i="1" s="1"/>
  <c r="D469" i="1"/>
  <c r="E469" i="1"/>
  <c r="D474" i="1"/>
  <c r="E474" i="1"/>
  <c r="D477" i="1"/>
  <c r="D476" i="1" s="1"/>
  <c r="E477" i="1"/>
  <c r="E476" i="1" s="1"/>
  <c r="D484" i="1"/>
  <c r="D483" i="1" s="1"/>
  <c r="E484" i="1"/>
  <c r="E483" i="1" s="1"/>
  <c r="D491" i="1"/>
  <c r="D490" i="1" s="1"/>
  <c r="E491" i="1"/>
  <c r="E490" i="1" s="1"/>
  <c r="D494" i="1"/>
  <c r="D493" i="1" s="1"/>
  <c r="E494" i="1"/>
  <c r="E493" i="1" s="1"/>
  <c r="D501" i="1"/>
  <c r="D500" i="1" s="1"/>
  <c r="E501" i="1"/>
  <c r="E500" i="1" s="1"/>
  <c r="D508" i="1"/>
  <c r="E508" i="1"/>
  <c r="D510" i="1"/>
  <c r="E510" i="1"/>
  <c r="D518" i="1"/>
  <c r="E518" i="1"/>
  <c r="D523" i="1"/>
  <c r="E523" i="1"/>
  <c r="D526" i="1"/>
  <c r="E526" i="1"/>
  <c r="D529" i="1"/>
  <c r="D528" i="1" s="1"/>
  <c r="E529" i="1"/>
  <c r="E528" i="1" s="1"/>
  <c r="E532" i="1"/>
  <c r="E531" i="1" s="1"/>
  <c r="D547" i="1"/>
  <c r="E547" i="1"/>
  <c r="D550" i="1"/>
  <c r="E550" i="1"/>
  <c r="D555" i="1"/>
  <c r="D554" i="1" s="1"/>
  <c r="E555" i="1"/>
  <c r="E554" i="1" s="1"/>
  <c r="D562" i="1"/>
  <c r="E562" i="1"/>
  <c r="D565" i="1"/>
  <c r="E565" i="1"/>
  <c r="D568" i="1"/>
  <c r="E568" i="1"/>
  <c r="D572" i="1"/>
  <c r="E572" i="1"/>
  <c r="D581" i="1"/>
  <c r="D580" i="1" s="1"/>
  <c r="E581" i="1"/>
  <c r="E580" i="1" s="1"/>
  <c r="D587" i="1"/>
  <c r="D586" i="1" s="1"/>
  <c r="E587" i="1"/>
  <c r="E586" i="1" s="1"/>
  <c r="D594" i="1"/>
  <c r="D593" i="1" s="1"/>
  <c r="E594" i="1"/>
  <c r="E593" i="1" s="1"/>
  <c r="D602" i="1"/>
  <c r="D601" i="1" s="1"/>
  <c r="E602" i="1"/>
  <c r="E601" i="1" s="1"/>
  <c r="D615" i="1"/>
  <c r="D614" i="1" s="1"/>
  <c r="E615" i="1"/>
  <c r="E614" i="1" s="1"/>
  <c r="D619" i="1"/>
  <c r="E619" i="1"/>
  <c r="D624" i="1"/>
  <c r="E624" i="1"/>
  <c r="D628" i="1"/>
  <c r="D627" i="1" s="1"/>
  <c r="E628" i="1"/>
  <c r="E627" i="1" s="1"/>
  <c r="D632" i="1"/>
  <c r="D631" i="1" s="1"/>
  <c r="E632" i="1"/>
  <c r="E631" i="1" s="1"/>
  <c r="D638" i="1"/>
  <c r="E638" i="1"/>
  <c r="D640" i="1"/>
  <c r="E640" i="1"/>
  <c r="D643" i="1"/>
  <c r="D642" i="1" s="1"/>
  <c r="E643" i="1"/>
  <c r="E642" i="1" s="1"/>
  <c r="D647" i="1"/>
  <c r="D646" i="1" s="1"/>
  <c r="E647" i="1"/>
  <c r="E646" i="1" s="1"/>
  <c r="D650" i="1"/>
  <c r="E650" i="1"/>
  <c r="D652" i="1"/>
  <c r="E652" i="1"/>
  <c r="D654" i="1"/>
  <c r="E654" i="1"/>
  <c r="D656" i="1"/>
  <c r="E656" i="1"/>
  <c r="D659" i="1"/>
  <c r="E659" i="1"/>
  <c r="D667" i="1"/>
  <c r="E667" i="1"/>
  <c r="D670" i="1"/>
  <c r="E671" i="1"/>
  <c r="E670" i="1" s="1"/>
  <c r="D704" i="1"/>
  <c r="E704" i="1"/>
  <c r="D706" i="1"/>
  <c r="E706" i="1"/>
  <c r="D709" i="1"/>
  <c r="E709" i="1"/>
  <c r="D711" i="1"/>
  <c r="E711" i="1"/>
  <c r="D724" i="1"/>
  <c r="E724" i="1"/>
  <c r="D726" i="1"/>
  <c r="E726" i="1"/>
  <c r="D728" i="1"/>
  <c r="E728" i="1"/>
  <c r="D731" i="1"/>
  <c r="E731" i="1"/>
  <c r="D734" i="1"/>
  <c r="E734" i="1"/>
  <c r="D736" i="1"/>
  <c r="E736" i="1"/>
  <c r="D746" i="1"/>
  <c r="E746" i="1"/>
  <c r="D748" i="1"/>
  <c r="E748" i="1"/>
  <c r="D751" i="1"/>
  <c r="E751" i="1"/>
  <c r="D754" i="1"/>
  <c r="E754" i="1"/>
  <c r="D756" i="1"/>
  <c r="E756" i="1"/>
  <c r="D758" i="1"/>
  <c r="E758" i="1"/>
  <c r="D762" i="1"/>
  <c r="E762" i="1"/>
  <c r="D764" i="1"/>
  <c r="E764" i="1"/>
  <c r="D769" i="1"/>
  <c r="E769" i="1"/>
  <c r="D771" i="1"/>
  <c r="E771" i="1"/>
  <c r="D773" i="1"/>
  <c r="E773" i="1"/>
  <c r="D776" i="1"/>
  <c r="E776" i="1"/>
  <c r="D779" i="1"/>
  <c r="E779" i="1"/>
  <c r="D782" i="1"/>
  <c r="E782" i="1"/>
  <c r="D784" i="1"/>
  <c r="E784" i="1"/>
  <c r="D786" i="1"/>
  <c r="E786" i="1"/>
  <c r="D790" i="1"/>
  <c r="E790" i="1"/>
  <c r="D792" i="1"/>
  <c r="E792" i="1"/>
  <c r="D798" i="1"/>
  <c r="E798" i="1"/>
  <c r="D800" i="1"/>
  <c r="E800" i="1"/>
  <c r="D806" i="1"/>
  <c r="E806" i="1"/>
  <c r="D810" i="1"/>
  <c r="E810" i="1"/>
  <c r="D822" i="1"/>
  <c r="E822" i="1"/>
  <c r="D824" i="1"/>
  <c r="E824" i="1"/>
  <c r="D826" i="1"/>
  <c r="E826" i="1"/>
  <c r="D829" i="1"/>
  <c r="E830" i="1"/>
  <c r="E829" i="1" s="1"/>
  <c r="D835" i="1"/>
  <c r="E835" i="1"/>
  <c r="D839" i="1"/>
  <c r="D838" i="1" s="1"/>
  <c r="E839" i="1"/>
  <c r="E838" i="1" s="1"/>
  <c r="D844" i="1"/>
  <c r="E844" i="1"/>
  <c r="D859" i="1"/>
  <c r="E859" i="1"/>
  <c r="D865" i="1"/>
  <c r="D864" i="1" s="1"/>
  <c r="E865" i="1"/>
  <c r="E864" i="1" s="1"/>
  <c r="D869" i="1"/>
  <c r="D868" i="1" s="1"/>
  <c r="E869" i="1"/>
  <c r="E868" i="1" s="1"/>
  <c r="D873" i="1"/>
  <c r="D872" i="1" s="1"/>
  <c r="E873" i="1"/>
  <c r="E872" i="1" s="1"/>
  <c r="D878" i="1"/>
  <c r="E878" i="1"/>
  <c r="D882" i="1"/>
  <c r="E882" i="1"/>
  <c r="D886" i="1"/>
  <c r="D885" i="1" s="1"/>
  <c r="E886" i="1"/>
  <c r="E885" i="1" s="1"/>
  <c r="D891" i="1"/>
  <c r="D890" i="1" s="1"/>
  <c r="E891" i="1"/>
  <c r="E890" i="1" s="1"/>
  <c r="D895" i="1"/>
  <c r="D894" i="1" s="1"/>
  <c r="E895" i="1"/>
  <c r="E894" i="1" s="1"/>
  <c r="D915" i="1"/>
  <c r="D914" i="1" s="1"/>
  <c r="E915" i="1"/>
  <c r="E914" i="1" s="1"/>
  <c r="D920" i="1"/>
  <c r="D919" i="1" s="1"/>
  <c r="D918" i="1" s="1"/>
  <c r="E920" i="1"/>
  <c r="E919" i="1" s="1"/>
  <c r="E918" i="1" s="1"/>
  <c r="D928" i="1"/>
  <c r="D927" i="1" s="1"/>
  <c r="E928" i="1"/>
  <c r="E927" i="1" s="1"/>
  <c r="D931" i="1"/>
  <c r="D930" i="1" s="1"/>
  <c r="E931" i="1"/>
  <c r="E930" i="1" s="1"/>
  <c r="D934" i="1"/>
  <c r="D933" i="1" s="1"/>
  <c r="E934" i="1"/>
  <c r="E933" i="1" s="1"/>
  <c r="D937" i="1"/>
  <c r="E937" i="1"/>
  <c r="D940" i="1"/>
  <c r="E940" i="1"/>
  <c r="D945" i="1"/>
  <c r="D944" i="1" s="1"/>
  <c r="E945" i="1"/>
  <c r="E944" i="1" s="1"/>
  <c r="D949" i="1"/>
  <c r="E949" i="1"/>
  <c r="D952" i="1"/>
  <c r="E952" i="1"/>
  <c r="D955" i="1"/>
  <c r="E955" i="1"/>
  <c r="D957" i="1"/>
  <c r="E957" i="1"/>
  <c r="D959" i="1"/>
  <c r="E959" i="1"/>
  <c r="D961" i="1"/>
  <c r="E961" i="1"/>
  <c r="D963" i="1"/>
  <c r="E963" i="1"/>
  <c r="D965" i="1"/>
  <c r="E965" i="1"/>
  <c r="D967" i="1"/>
  <c r="E967" i="1"/>
  <c r="D969" i="1"/>
  <c r="E969" i="1"/>
  <c r="D972" i="1"/>
  <c r="E972" i="1"/>
  <c r="D976" i="1"/>
  <c r="E976" i="1"/>
  <c r="D978" i="1"/>
  <c r="E978" i="1"/>
  <c r="D980" i="1"/>
  <c r="E980" i="1"/>
  <c r="D982" i="1"/>
  <c r="E982" i="1"/>
  <c r="D984" i="1"/>
  <c r="E984" i="1"/>
  <c r="D986" i="1"/>
  <c r="E986" i="1"/>
  <c r="D988" i="1"/>
  <c r="E988" i="1"/>
  <c r="D990" i="1"/>
  <c r="E990" i="1"/>
  <c r="D992" i="1"/>
  <c r="E992" i="1"/>
  <c r="D994" i="1"/>
  <c r="E994" i="1"/>
  <c r="D996" i="1"/>
  <c r="E996" i="1"/>
  <c r="D998" i="1"/>
  <c r="E998" i="1"/>
  <c r="D1000" i="1"/>
  <c r="E1000" i="1"/>
  <c r="D1002" i="1"/>
  <c r="E1002" i="1"/>
  <c r="D1004" i="1"/>
  <c r="E1004" i="1"/>
  <c r="D1009" i="1"/>
  <c r="D1008" i="1" s="1"/>
  <c r="E1009" i="1"/>
  <c r="E1008" i="1" s="1"/>
  <c r="D1017" i="1"/>
  <c r="E1017" i="1"/>
  <c r="D1020" i="1"/>
  <c r="E1020" i="1"/>
  <c r="D1023" i="1"/>
  <c r="D1022" i="1" s="1"/>
  <c r="E1023" i="1"/>
  <c r="E1022" i="1" s="1"/>
  <c r="D1028" i="1"/>
  <c r="E1028" i="1"/>
  <c r="D1034" i="1"/>
  <c r="E1034" i="1"/>
  <c r="D1037" i="1"/>
  <c r="E1037" i="1"/>
  <c r="D1042" i="1"/>
  <c r="E1042" i="1"/>
  <c r="D1050" i="1"/>
  <c r="E1050" i="1"/>
  <c r="D1054" i="1"/>
  <c r="E1054" i="1"/>
  <c r="D1058" i="1"/>
  <c r="E1058" i="1"/>
  <c r="D1069" i="1"/>
  <c r="E1069" i="1"/>
  <c r="D1076" i="1"/>
  <c r="E1076" i="1"/>
  <c r="D1080" i="1"/>
  <c r="E1080" i="1"/>
  <c r="D1089" i="1"/>
  <c r="E1089" i="1"/>
  <c r="D1095" i="1"/>
  <c r="E1095" i="1"/>
  <c r="D1102" i="1"/>
  <c r="E1102" i="1"/>
  <c r="D1105" i="1"/>
  <c r="E1105" i="1"/>
  <c r="D1110" i="1"/>
  <c r="E1110" i="1"/>
  <c r="E1116" i="1"/>
  <c r="D1165" i="1"/>
  <c r="E1165" i="1"/>
  <c r="D1171" i="1"/>
  <c r="E1171" i="1"/>
  <c r="D1177" i="1"/>
  <c r="E1177" i="1"/>
  <c r="D1182" i="1"/>
  <c r="E1182" i="1"/>
  <c r="D1189" i="1"/>
  <c r="E1189" i="1"/>
  <c r="D1195" i="1"/>
  <c r="E1195" i="1"/>
  <c r="D1200" i="1"/>
  <c r="E1200" i="1"/>
  <c r="D1206" i="1"/>
  <c r="E1206" i="1"/>
  <c r="D1211" i="1"/>
  <c r="E1211" i="1"/>
  <c r="D1218" i="1"/>
  <c r="E1218" i="1"/>
  <c r="D1224" i="1"/>
  <c r="E1224" i="1"/>
  <c r="D1229" i="1"/>
  <c r="E1229" i="1"/>
  <c r="D1236" i="1"/>
  <c r="E1236" i="1"/>
  <c r="D1242" i="1"/>
  <c r="E1242" i="1"/>
  <c r="D1246" i="1"/>
  <c r="E1246" i="1"/>
  <c r="D1250" i="1"/>
  <c r="E1250" i="1"/>
  <c r="D1253" i="1"/>
  <c r="E1253" i="1"/>
  <c r="D1258" i="1"/>
  <c r="E1258" i="1"/>
  <c r="D1262" i="1"/>
  <c r="E1262" i="1"/>
  <c r="D1264" i="1"/>
  <c r="E1264" i="1"/>
  <c r="D1270" i="1"/>
  <c r="E1270" i="1"/>
  <c r="D1276" i="1"/>
  <c r="E1276" i="1"/>
  <c r="D1286" i="1"/>
  <c r="E1286" i="1"/>
  <c r="D1292" i="1"/>
  <c r="E1292" i="1"/>
  <c r="D1298" i="1"/>
  <c r="E1298" i="1"/>
  <c r="E468" i="1" l="1"/>
  <c r="E267" i="1"/>
  <c r="E266" i="1" s="1"/>
  <c r="E507" i="1"/>
  <c r="E499" i="1" s="1"/>
  <c r="E84" i="1"/>
  <c r="E63" i="1"/>
  <c r="E936" i="1"/>
  <c r="D877" i="1"/>
  <c r="D936" i="1"/>
  <c r="D926" i="1" s="1"/>
  <c r="D57" i="1"/>
  <c r="E57" i="1"/>
  <c r="E567" i="1"/>
  <c r="E561" i="1"/>
  <c r="D1016" i="1"/>
  <c r="D1007" i="1" s="1"/>
  <c r="D637" i="1"/>
  <c r="D618" i="1"/>
  <c r="D617" i="1" s="1"/>
  <c r="D546" i="1"/>
  <c r="D279" i="1"/>
  <c r="D278" i="1" s="1"/>
  <c r="D72" i="1"/>
  <c r="E1027" i="1"/>
  <c r="E1026" i="1" s="1"/>
  <c r="E954" i="1"/>
  <c r="E948" i="1"/>
  <c r="E843" i="1"/>
  <c r="E703" i="1"/>
  <c r="E517" i="1"/>
  <c r="E337" i="1"/>
  <c r="E245" i="1"/>
  <c r="E121" i="1"/>
  <c r="D1027" i="1"/>
  <c r="D1026" i="1" s="1"/>
  <c r="D954" i="1"/>
  <c r="D948" i="1"/>
  <c r="D843" i="1"/>
  <c r="D703" i="1"/>
  <c r="D567" i="1"/>
  <c r="D561" i="1"/>
  <c r="D517" i="1"/>
  <c r="D507" i="1"/>
  <c r="D499" i="1" s="1"/>
  <c r="D468" i="1"/>
  <c r="D394" i="1" s="1"/>
  <c r="D337" i="1"/>
  <c r="D267" i="1"/>
  <c r="D266" i="1" s="1"/>
  <c r="D245" i="1"/>
  <c r="D121" i="1"/>
  <c r="D84" i="1"/>
  <c r="D63" i="1"/>
  <c r="E1041" i="1"/>
  <c r="E1016" i="1"/>
  <c r="E1007" i="1" s="1"/>
  <c r="E877" i="1"/>
  <c r="E809" i="1"/>
  <c r="E649" i="1"/>
  <c r="E637" i="1"/>
  <c r="E618" i="1"/>
  <c r="E617" i="1" s="1"/>
  <c r="E546" i="1"/>
  <c r="E344" i="1"/>
  <c r="E279" i="1"/>
  <c r="E278" i="1" s="1"/>
  <c r="E225" i="1"/>
  <c r="E150" i="1" s="1"/>
  <c r="E135" i="1"/>
  <c r="E72" i="1"/>
  <c r="D1041" i="1"/>
  <c r="D809" i="1"/>
  <c r="D649" i="1"/>
  <c r="D344" i="1"/>
  <c r="D225" i="1"/>
  <c r="D135" i="1"/>
  <c r="E926" i="1"/>
  <c r="E893" i="1"/>
  <c r="E884" i="1"/>
  <c r="D893" i="1"/>
  <c r="D884" i="1"/>
  <c r="E828" i="1"/>
  <c r="E626" i="1"/>
  <c r="E600" i="1"/>
  <c r="E585" i="1"/>
  <c r="E482" i="1"/>
  <c r="E394" i="1"/>
  <c r="E356" i="1"/>
  <c r="E310" i="1"/>
  <c r="D828" i="1"/>
  <c r="D626" i="1"/>
  <c r="D600" i="1"/>
  <c r="D585" i="1"/>
  <c r="D482" i="1"/>
  <c r="D356" i="1"/>
  <c r="D310" i="1"/>
  <c r="D842" i="1" l="1"/>
  <c r="E9" i="1"/>
  <c r="E943" i="1"/>
  <c r="D516" i="1"/>
  <c r="E516" i="1"/>
  <c r="D943" i="1"/>
  <c r="E560" i="1"/>
  <c r="D333" i="1"/>
  <c r="E636" i="1"/>
  <c r="D636" i="1"/>
  <c r="D150" i="1"/>
  <c r="D9" i="1"/>
  <c r="E669" i="1"/>
  <c r="E842" i="1"/>
  <c r="D669" i="1"/>
  <c r="D560" i="1"/>
  <c r="E83" i="1"/>
  <c r="D83" i="1"/>
  <c r="E333" i="1"/>
  <c r="D1302" i="1" l="1"/>
  <c r="E1302" i="1"/>
  <c r="C728" i="1" l="1"/>
  <c r="C396" i="1" l="1"/>
  <c r="C312" i="1"/>
  <c r="C311" i="1" s="1"/>
  <c r="C246" i="1"/>
  <c r="C85" i="1"/>
  <c r="C79" i="1"/>
  <c r="C844" i="1" l="1"/>
  <c r="C839" i="1" l="1"/>
  <c r="C1171" i="1" l="1"/>
  <c r="C1116" i="1"/>
  <c r="C1110" i="1"/>
  <c r="C1054" i="1"/>
  <c r="C978" i="1"/>
  <c r="C976" i="1"/>
  <c r="C920" i="1"/>
  <c r="C895" i="1"/>
  <c r="C824" i="1"/>
  <c r="C822" i="1"/>
  <c r="C810" i="1"/>
  <c r="C786" i="1"/>
  <c r="C706" i="1"/>
  <c r="C619" i="1" l="1"/>
  <c r="C66" i="1" l="1"/>
  <c r="C1034" i="1" l="1"/>
  <c r="C547" i="1"/>
  <c r="C550" i="1"/>
  <c r="C61" i="1" l="1"/>
  <c r="C58" i="1"/>
  <c r="C57" i="1" l="1"/>
  <c r="C1028" i="1"/>
  <c r="C869" i="1"/>
  <c r="C640" i="1" l="1"/>
  <c r="C1298" i="1" l="1"/>
  <c r="C1292" i="1"/>
  <c r="C1286" i="1"/>
  <c r="C1276" i="1"/>
  <c r="C1270" i="1"/>
  <c r="C1264" i="1"/>
  <c r="C1262" i="1"/>
  <c r="C1258" i="1"/>
  <c r="C1253" i="1"/>
  <c r="C1250" i="1"/>
  <c r="C1246" i="1"/>
  <c r="C1236" i="1"/>
  <c r="C1229" i="1"/>
  <c r="C1224" i="1"/>
  <c r="C1218" i="1"/>
  <c r="C1211" i="1"/>
  <c r="C1206" i="1"/>
  <c r="C1200" i="1"/>
  <c r="C1195" i="1"/>
  <c r="C1189" i="1"/>
  <c r="C1182" i="1"/>
  <c r="C1177" i="1"/>
  <c r="C1165" i="1"/>
  <c r="C1105" i="1"/>
  <c r="C1102" i="1"/>
  <c r="C1095" i="1"/>
  <c r="C1089" i="1"/>
  <c r="C1080" i="1"/>
  <c r="C1076" i="1"/>
  <c r="C1069" i="1"/>
  <c r="C1058" i="1"/>
  <c r="C1050" i="1"/>
  <c r="C1042" i="1"/>
  <c r="C1037" i="1"/>
  <c r="C1027" i="1" s="1"/>
  <c r="C1026" i="1" s="1"/>
  <c r="C1023" i="1"/>
  <c r="C1022" i="1" s="1"/>
  <c r="C1020" i="1"/>
  <c r="C1017" i="1"/>
  <c r="C1009" i="1"/>
  <c r="C1008" i="1" s="1"/>
  <c r="C1004" i="1"/>
  <c r="C1002" i="1"/>
  <c r="C1000" i="1"/>
  <c r="C998" i="1"/>
  <c r="C996" i="1"/>
  <c r="C994" i="1"/>
  <c r="C992" i="1"/>
  <c r="C990" i="1"/>
  <c r="C988" i="1"/>
  <c r="C986" i="1"/>
  <c r="C984" i="1"/>
  <c r="C982" i="1"/>
  <c r="C980" i="1"/>
  <c r="C972" i="1"/>
  <c r="C967" i="1"/>
  <c r="C969" i="1"/>
  <c r="C965" i="1"/>
  <c r="C963" i="1"/>
  <c r="C961" i="1"/>
  <c r="C959" i="1"/>
  <c r="C957" i="1"/>
  <c r="C955" i="1"/>
  <c r="C952" i="1"/>
  <c r="C949" i="1"/>
  <c r="C945" i="1"/>
  <c r="C944" i="1" s="1"/>
  <c r="C940" i="1"/>
  <c r="C937" i="1"/>
  <c r="C934" i="1"/>
  <c r="C933" i="1" s="1"/>
  <c r="C931" i="1"/>
  <c r="C930" i="1" s="1"/>
  <c r="C928" i="1"/>
  <c r="C927" i="1" s="1"/>
  <c r="C919" i="1"/>
  <c r="C918" i="1" s="1"/>
  <c r="C915" i="1"/>
  <c r="C914" i="1" s="1"/>
  <c r="C894" i="1"/>
  <c r="C891" i="1"/>
  <c r="C890" i="1" s="1"/>
  <c r="C886" i="1"/>
  <c r="C885" i="1" s="1"/>
  <c r="C882" i="1"/>
  <c r="C878" i="1"/>
  <c r="C873" i="1"/>
  <c r="C872" i="1" s="1"/>
  <c r="C868" i="1"/>
  <c r="C865" i="1"/>
  <c r="C864" i="1" s="1"/>
  <c r="C859" i="1"/>
  <c r="C838" i="1"/>
  <c r="C835" i="1"/>
  <c r="C830" i="1"/>
  <c r="C829" i="1" s="1"/>
  <c r="C826" i="1"/>
  <c r="C809" i="1" s="1"/>
  <c r="C806" i="1"/>
  <c r="C800" i="1"/>
  <c r="C798" i="1"/>
  <c r="C792" i="1"/>
  <c r="C790" i="1"/>
  <c r="C784" i="1"/>
  <c r="C782" i="1"/>
  <c r="C776" i="1"/>
  <c r="C773" i="1"/>
  <c r="C771" i="1"/>
  <c r="C769" i="1"/>
  <c r="C764" i="1"/>
  <c r="C762" i="1"/>
  <c r="C758" i="1"/>
  <c r="C756" i="1"/>
  <c r="C754" i="1"/>
  <c r="C751" i="1"/>
  <c r="C748" i="1"/>
  <c r="C746" i="1"/>
  <c r="C736" i="1"/>
  <c r="C734" i="1"/>
  <c r="C731" i="1"/>
  <c r="C726" i="1"/>
  <c r="C724" i="1"/>
  <c r="C711" i="1"/>
  <c r="C709" i="1"/>
  <c r="C704" i="1"/>
  <c r="C671" i="1"/>
  <c r="C670" i="1" s="1"/>
  <c r="C667" i="1"/>
  <c r="C659" i="1"/>
  <c r="C656" i="1"/>
  <c r="C654" i="1"/>
  <c r="C652" i="1"/>
  <c r="C650" i="1"/>
  <c r="C647" i="1"/>
  <c r="C646" i="1" s="1"/>
  <c r="C643" i="1"/>
  <c r="C642" i="1" s="1"/>
  <c r="C638" i="1"/>
  <c r="C637" i="1" s="1"/>
  <c r="C632" i="1"/>
  <c r="C631" i="1" s="1"/>
  <c r="C628" i="1"/>
  <c r="C627" i="1" s="1"/>
  <c r="C624" i="1"/>
  <c r="C618" i="1" s="1"/>
  <c r="C615" i="1"/>
  <c r="C614" i="1" s="1"/>
  <c r="C1016" i="1" l="1"/>
  <c r="C1007" i="1" s="1"/>
  <c r="C948" i="1"/>
  <c r="C877" i="1"/>
  <c r="C703" i="1"/>
  <c r="C936" i="1"/>
  <c r="C926" i="1" s="1"/>
  <c r="C954" i="1"/>
  <c r="C943" i="1" s="1"/>
  <c r="C893" i="1"/>
  <c r="C843" i="1"/>
  <c r="C828" i="1"/>
  <c r="C649" i="1"/>
  <c r="C636" i="1" s="1"/>
  <c r="C884" i="1"/>
  <c r="C617" i="1"/>
  <c r="C1041" i="1"/>
  <c r="C626" i="1"/>
  <c r="C602" i="1"/>
  <c r="C601" i="1" s="1"/>
  <c r="C842" i="1" l="1"/>
  <c r="C600" i="1"/>
  <c r="C594" i="1"/>
  <c r="C593" i="1" s="1"/>
  <c r="C587" i="1"/>
  <c r="C586" i="1" s="1"/>
  <c r="C581" i="1"/>
  <c r="C580" i="1" s="1"/>
  <c r="C572" i="1"/>
  <c r="C568" i="1"/>
  <c r="C565" i="1"/>
  <c r="C562" i="1"/>
  <c r="C555" i="1"/>
  <c r="C554" i="1" s="1"/>
  <c r="C532" i="1"/>
  <c r="C531" i="1" s="1"/>
  <c r="C529" i="1"/>
  <c r="C528" i="1" s="1"/>
  <c r="C526" i="1"/>
  <c r="C523" i="1"/>
  <c r="C518" i="1"/>
  <c r="C510" i="1"/>
  <c r="C508" i="1"/>
  <c r="C501" i="1"/>
  <c r="C500" i="1" s="1"/>
  <c r="C493" i="1"/>
  <c r="C491" i="1"/>
  <c r="C490" i="1" s="1"/>
  <c r="C484" i="1"/>
  <c r="C483" i="1" s="1"/>
  <c r="C477" i="1"/>
  <c r="C476" i="1" s="1"/>
  <c r="C474" i="1"/>
  <c r="C469" i="1"/>
  <c r="C395" i="1"/>
  <c r="C392" i="1"/>
  <c r="C391" i="1" s="1"/>
  <c r="C366" i="1"/>
  <c r="C365" i="1" s="1"/>
  <c r="C363" i="1"/>
  <c r="C362" i="1" s="1"/>
  <c r="C358" i="1"/>
  <c r="C357" i="1" s="1"/>
  <c r="C349" i="1"/>
  <c r="C347" i="1"/>
  <c r="C345" i="1"/>
  <c r="C342" i="1"/>
  <c r="C340" i="1"/>
  <c r="C338" i="1"/>
  <c r="C335" i="1"/>
  <c r="C334" i="1" s="1"/>
  <c r="C330" i="1"/>
  <c r="C329" i="1" s="1"/>
  <c r="C325" i="1"/>
  <c r="C324" i="1" s="1"/>
  <c r="C307" i="1"/>
  <c r="C306" i="1" s="1"/>
  <c r="C305" i="1" s="1"/>
  <c r="C303" i="1"/>
  <c r="C302" i="1" s="1"/>
  <c r="C300" i="1"/>
  <c r="C299" i="1" s="1"/>
  <c r="C294" i="1"/>
  <c r="C293" i="1" s="1"/>
  <c r="C290" i="1"/>
  <c r="C289" i="1" s="1"/>
  <c r="C286" i="1"/>
  <c r="C282" i="1"/>
  <c r="C280" i="1"/>
  <c r="C275" i="1"/>
  <c r="C272" i="1"/>
  <c r="C270" i="1"/>
  <c r="C268" i="1"/>
  <c r="C264" i="1"/>
  <c r="C256" i="1"/>
  <c r="C253" i="1"/>
  <c r="C243" i="1"/>
  <c r="C233" i="1"/>
  <c r="C230" i="1"/>
  <c r="C228" i="1"/>
  <c r="C226" i="1"/>
  <c r="C151" i="1"/>
  <c r="C144" i="1"/>
  <c r="C138" i="1"/>
  <c r="C136" i="1"/>
  <c r="C131" i="1"/>
  <c r="C128" i="1"/>
  <c r="C122" i="1"/>
  <c r="C117" i="1"/>
  <c r="C561" i="1" l="1"/>
  <c r="C267" i="1"/>
  <c r="C245" i="1"/>
  <c r="C468" i="1"/>
  <c r="C394" i="1" s="1"/>
  <c r="C507" i="1"/>
  <c r="C499" i="1" s="1"/>
  <c r="C482" i="1"/>
  <c r="C337" i="1"/>
  <c r="C135" i="1"/>
  <c r="C225" i="1"/>
  <c r="C344" i="1"/>
  <c r="C517" i="1"/>
  <c r="C279" i="1"/>
  <c r="C278" i="1" s="1"/>
  <c r="C310" i="1"/>
  <c r="C546" i="1"/>
  <c r="C567" i="1"/>
  <c r="C585" i="1"/>
  <c r="C356" i="1"/>
  <c r="C266" i="1"/>
  <c r="C121" i="1"/>
  <c r="C84" i="1"/>
  <c r="C78" i="1"/>
  <c r="C76" i="1"/>
  <c r="C73" i="1"/>
  <c r="C69" i="1"/>
  <c r="C68" i="1" s="1"/>
  <c r="C64" i="1"/>
  <c r="C63" i="1" s="1"/>
  <c r="C55" i="1"/>
  <c r="C54" i="1" s="1"/>
  <c r="C15" i="1"/>
  <c r="C14" i="1" s="1"/>
  <c r="C11" i="1"/>
  <c r="C10" i="1" s="1"/>
  <c r="C560" i="1" l="1"/>
  <c r="C72" i="1"/>
  <c r="C9" i="1" s="1"/>
  <c r="C150" i="1"/>
  <c r="C516" i="1"/>
  <c r="C83" i="1"/>
  <c r="C669" i="1" l="1"/>
  <c r="C333" i="1" l="1"/>
  <c r="C1302" i="1" s="1"/>
</calcChain>
</file>

<file path=xl/sharedStrings.xml><?xml version="1.0" encoding="utf-8"?>
<sst xmlns="http://schemas.openxmlformats.org/spreadsheetml/2006/main" count="703" uniqueCount="461">
  <si>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</si>
  <si>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</si>
  <si>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</si>
  <si>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</si>
  <si>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>25.1</t>
  </si>
  <si>
    <t>25.7</t>
  </si>
  <si>
    <t>Ведомственная целевая программа департамента ветеринарии Ярославской области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</si>
  <si>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</si>
  <si>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</si>
  <si>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04.0</t>
  </si>
  <si>
    <t>Государственная программа "Доступная среда в Ярославской области"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</si>
  <si>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</si>
  <si>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</si>
  <si>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</si>
  <si>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</si>
  <si>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</si>
  <si>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</si>
  <si>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</si>
  <si>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</si>
  <si>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</si>
  <si>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</si>
  <si>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</si>
  <si>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>906 Департамент финансов ЯО</t>
  </si>
  <si>
    <t>911 Департамент имущественных и земельных отношений ЯО</t>
  </si>
  <si>
    <t>Непрограммные расходы</t>
  </si>
  <si>
    <t>Итого</t>
  </si>
  <si>
    <t>Ведомственная целевая программа департамента здравоохранения и фармации Ярославской области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</si>
  <si>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</si>
  <si>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</si>
  <si>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</si>
  <si>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</si>
  <si>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Ведомственная целевая программа департамента культуры Ярославской области</t>
  </si>
  <si>
    <t>Государственная программа "Развитие физической культуры и спорта в Ярославской области"</t>
  </si>
  <si>
    <t>Ведомственная целевая программа "Физическая культура и спорт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</si>
  <si>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</si>
  <si>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>Региональная адресная программа по переселению граждан из аварийного жилищного фонда Ярославской области</t>
  </si>
  <si>
    <t>Государственная программа "Охрана окружающей среды в Ярославской области"</t>
  </si>
  <si>
    <t>946 Департамент общественных связей ЯО</t>
  </si>
  <si>
    <t>Государственная программа "Развитие институтов гражданского общества в Ярославской области"</t>
  </si>
  <si>
    <t>23.0</t>
  </si>
  <si>
    <t>16.0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</si>
  <si>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</si>
  <si>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</si>
  <si>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38.2</t>
  </si>
  <si>
    <t>Государственная программа "Местное самоуправление в Ярославской области"</t>
  </si>
  <si>
    <t>39.0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</si>
  <si>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</si>
  <si>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25.5</t>
  </si>
  <si>
    <t>Ведомственная целевая программа "Сохранность региональных автомобильных дорог Ярославской области"</t>
  </si>
  <si>
    <t>22.7</t>
  </si>
  <si>
    <t>38.3</t>
  </si>
  <si>
    <t>25.6</t>
  </si>
  <si>
    <t>927 Департамент транспорта ЯО</t>
  </si>
  <si>
    <t>951 Департамент ветеринарии ЯО</t>
  </si>
  <si>
    <t>905 Департамент агропромышленного комплекса и потребительского рынка ЯО</t>
  </si>
  <si>
    <t>933 Департамент государственного заказа ЯО</t>
  </si>
  <si>
    <t>937 Инспекция государственного строительного надзора ЯО</t>
  </si>
  <si>
    <t>938 Департамент охраны окружающей среды и природопользования ЯО</t>
  </si>
  <si>
    <t>Ведомственная целевая программа "Транспортное обслуживание населения Ярославской области"</t>
  </si>
  <si>
    <t>957 Департамент охраны объектов культурного наследия ЯО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</si>
  <si>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</si>
  <si>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12.1</t>
  </si>
  <si>
    <t>36.3</t>
  </si>
  <si>
    <t>Ведомственная целевая программа "Обеспечение государственных закупок Ярославской области"</t>
  </si>
  <si>
    <t>955 Аппарат Уполномоченного по защите прав предпринимателей в ЯО</t>
  </si>
  <si>
    <t>16.4</t>
  </si>
  <si>
    <t>941 Департамент инвестиций и промышленности ЯО</t>
  </si>
  <si>
    <t>958 Аппарат Уполномоченного по правам человека в ЯО</t>
  </si>
  <si>
    <t>Наименование</t>
  </si>
  <si>
    <t>Ведомственная целевая программа департамента имущественных и земельных отношений Ярославской области</t>
  </si>
  <si>
    <t>39.6</t>
  </si>
  <si>
    <t>908 Департамент жилищно-коммунального хозяйства, энергетики и регулирования тарифов ЯО</t>
  </si>
  <si>
    <t>923 Департамент по физической культуре, спорту и молодежной политике ЯО</t>
  </si>
  <si>
    <t>959 Аппарат Уполномоченного по правам ребенка в ЯО</t>
  </si>
  <si>
    <t>10.6</t>
  </si>
  <si>
    <t>Федеральные средства</t>
  </si>
  <si>
    <t>01.0</t>
  </si>
  <si>
    <t>01.1</t>
  </si>
  <si>
    <t>01.3</t>
  </si>
  <si>
    <t>02.0</t>
  </si>
  <si>
    <t>02.1</t>
  </si>
  <si>
    <t>03.0</t>
  </si>
  <si>
    <t>03.1</t>
  </si>
  <si>
    <t>03.3</t>
  </si>
  <si>
    <t>05.0</t>
  </si>
  <si>
    <t>05.2</t>
  </si>
  <si>
    <t>05.3</t>
  </si>
  <si>
    <t>10.0</t>
  </si>
  <si>
    <t>11.0</t>
  </si>
  <si>
    <t>11.1</t>
  </si>
  <si>
    <t>11.4</t>
  </si>
  <si>
    <t>12.0</t>
  </si>
  <si>
    <t>12.4</t>
  </si>
  <si>
    <t>13.0</t>
  </si>
  <si>
    <t>13.1</t>
  </si>
  <si>
    <t>14.0</t>
  </si>
  <si>
    <t>14.2</t>
  </si>
  <si>
    <t>14.4</t>
  </si>
  <si>
    <t>14.6</t>
  </si>
  <si>
    <t>15.0</t>
  </si>
  <si>
    <t>15.1</t>
  </si>
  <si>
    <t>15.6</t>
  </si>
  <si>
    <t>22.0</t>
  </si>
  <si>
    <t>23.3</t>
  </si>
  <si>
    <t>23.5</t>
  </si>
  <si>
    <t>24.0</t>
  </si>
  <si>
    <t>24.1</t>
  </si>
  <si>
    <t>50.0</t>
  </si>
  <si>
    <t>Приложение 3</t>
  </si>
  <si>
    <t>к пояснительной записке</t>
  </si>
  <si>
    <t>руб.</t>
  </si>
  <si>
    <t>08.0</t>
  </si>
  <si>
    <t>38.5</t>
  </si>
  <si>
    <t>36.4</t>
  </si>
  <si>
    <t>Ведомственная целевая программа департамента агропромышленного комплекса и потребительского рынка Ярославской области</t>
  </si>
  <si>
    <t>963 Департамент дорожного хозяйства ЯО</t>
  </si>
  <si>
    <t>06.0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</si>
  <si>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</si>
  <si>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06.1</t>
  </si>
  <si>
    <t>15.3</t>
  </si>
  <si>
    <t>24.2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</si>
  <si>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</si>
  <si>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Ведомственная целевая программа департамента строительства Ярославской области</t>
  </si>
  <si>
    <t>Ведомственная целевая программа "Реализация государственной молодежной политики в Ярославской области"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</si>
  <si>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</si>
  <si>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05.1</t>
  </si>
  <si>
    <t>08.6</t>
  </si>
  <si>
    <t>22.4</t>
  </si>
  <si>
    <t>Государственная программа "Развитие лесного хозяйства Ярославской области"</t>
  </si>
  <si>
    <t>29.1</t>
  </si>
  <si>
    <t>Ведомственная целевая программа департамента лесного хозяйства Ярославской области</t>
  </si>
  <si>
    <t>29.0</t>
  </si>
  <si>
    <t>Ведомственная целевая программа департамента финансов Ярославской области</t>
  </si>
  <si>
    <t>36.1</t>
  </si>
  <si>
    <t xml:space="preserve">909 Департамент труда и социальной поддержки населения ЯО </t>
  </si>
  <si>
    <t>22.8</t>
  </si>
  <si>
    <t>Ведомственная целевая программа департамента государственного жилищного надзора Ярославской области</t>
  </si>
  <si>
    <t>931 Департамент государственного жилищного надзора ЯО</t>
  </si>
  <si>
    <t>14.8</t>
  </si>
  <si>
    <t>936 Департамент лесного хозяйства ЯО</t>
  </si>
  <si>
    <t>24.7</t>
  </si>
  <si>
    <t>10.1</t>
  </si>
  <si>
    <t>36.5</t>
  </si>
  <si>
    <t>48.0</t>
  </si>
  <si>
    <t>Государственная программа "Комплексное развитие сельских территорий в Ярославской области"</t>
  </si>
  <si>
    <t>48.1</t>
  </si>
  <si>
    <t>01.И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</si>
  <si>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</si>
  <si>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02.7</t>
  </si>
  <si>
    <t>Региональная целевая программа "Образование в Ярославской области"</t>
  </si>
  <si>
    <t>02.8</t>
  </si>
  <si>
    <t>03.4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</si>
  <si>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</si>
  <si>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08.2</t>
  </si>
  <si>
    <t>11.7</t>
  </si>
  <si>
    <t>Ведомственная целевая программа департамента охраны объектов культурного наследия Ярославской области</t>
  </si>
  <si>
    <t>34.0</t>
  </si>
  <si>
    <t>34.1</t>
  </si>
  <si>
    <t>Подпрограмма "Управление и распоряжение имуществом и земельными ресурсами Ярославской области"</t>
  </si>
  <si>
    <t>34.2</t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</si>
  <si>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</si>
  <si>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</si>
  <si>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</si>
  <si>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05.4</t>
  </si>
  <si>
    <t>Региональная целевая программа "Жилье"</t>
  </si>
  <si>
    <t>16.5</t>
  </si>
  <si>
    <t>Региональная целевая программа "Повышение производительности труда в Ярославской области"</t>
  </si>
  <si>
    <t>Подпрограмма "Развитие материально-технической базы медицинских организаций Ярославской области"</t>
  </si>
  <si>
    <t>Подпрограмма "Стимулирование развития жилищного строительства на территории Ярославской области"</t>
  </si>
  <si>
    <t>Региональная целевая программа "Создание комфортной городской среды на территории Ярославской области"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</si>
  <si>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</si>
  <si>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Подпрограмма "Управление государственным долгом Ярославской области"</t>
  </si>
  <si>
    <t>Подпрограмма "Повышение финансовой грамотности в Ярославской области"</t>
  </si>
  <si>
    <t>29.6</t>
  </si>
  <si>
    <t>Ведомственная целевая программа департамента инвестиций и промышленности Ярославской области</t>
  </si>
  <si>
    <t>01.7</t>
  </si>
  <si>
    <t>Региональная целевая программа "Борьба с сердечно-сосудистыми заболеваниями"</t>
  </si>
  <si>
    <t>01.8</t>
  </si>
  <si>
    <t>Региональная целевая программа "Борьба с онкологическими заболеваниями"</t>
  </si>
  <si>
    <t>07.6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</si>
  <si>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</si>
  <si>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13.3</t>
  </si>
  <si>
    <t>10.2</t>
  </si>
  <si>
    <t>949 Инспекция административно-технического надзора ЯО</t>
  </si>
  <si>
    <t>Региональная целевая программа "Развитие субъектов малого и среднего предпринимательства Ярославской области"</t>
  </si>
  <si>
    <t>39.3</t>
  </si>
  <si>
    <t>965 Департамент регионального развития и внешнеэкономической деятельности ЯО</t>
  </si>
  <si>
    <t>Региональная целевая программа "Сохранение лесов Ярославской области"</t>
  </si>
  <si>
    <t>960 Департамент экономики и стратегического планирования ЯО</t>
  </si>
  <si>
    <t>964 Департамент региональной политики и взаимодействия с органами местного самоуправления ЯО</t>
  </si>
  <si>
    <t>01.Б</t>
  </si>
  <si>
    <t>08.3</t>
  </si>
  <si>
    <t>04.2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</si>
  <si>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</si>
  <si>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39.2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</si>
  <si>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</si>
  <si>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918 Ярославская областная Дума</t>
  </si>
  <si>
    <t>01.П</t>
  </si>
  <si>
    <t>Региональная программа "Модернизация первичного звена здравоохранения Ярославской области"</t>
  </si>
  <si>
    <t>Государственная программа "Развитие образования в Ярославской области"</t>
  </si>
  <si>
    <t>Ведомственная целевая программа "Социальная поддержка населения"</t>
  </si>
  <si>
    <t>Подпрограмма "Семья и дети Ярославии"</t>
  </si>
  <si>
    <t>Региональная целевая программа "Повышение безопасности дорожного движения в Ярославской области"</t>
  </si>
  <si>
    <t>Подпрограмма "Комплексные меры противодействия злоупотреблению наркотиками и их незаконному обороту"</t>
  </si>
  <si>
    <t>Подпрограмма "Профилактика правонарушений в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</si>
  <si>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</si>
  <si>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Подпрограмма "Повышение безопасности жизнедеятельности населения"</t>
  </si>
  <si>
    <t>Подпрограмма "Обеспечение безопасности граждан на водных объектах"</t>
  </si>
  <si>
    <t>Подпрограмма "Развитие региональной системы оповещения Ярославской области"</t>
  </si>
  <si>
    <t>Государственная программа "Развитие культуры в Ярославской области"</t>
  </si>
  <si>
    <t>Региональная целевая программа "Развитие культуры и искусства в Ярославской области"</t>
  </si>
  <si>
    <t>Подпрограмма "Развитие водохозяйственного комплекса Ярославской области"</t>
  </si>
  <si>
    <t>Региональная целевая программа "Создание условий для занятий физической культурой и спортом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</si>
  <si>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</si>
  <si>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Региональная программа "Развитие водоснабжения и водоотведения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</si>
  <si>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</si>
  <si>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Подпрограмма "Стимулирование инвестиционной деятельности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</si>
  <si>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</si>
  <si>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Подпрограмма "Развитие промышленности Ярославской области и повышение ее конкурентоспособности"</t>
  </si>
  <si>
    <t>17.0</t>
  </si>
  <si>
    <t>17.1</t>
  </si>
  <si>
    <t>Государственная программа "Развитие транспортного комплекса в Ярославской области"</t>
  </si>
  <si>
    <t>Подпрограмма "Развитие транспортной системы Ярославской области"</t>
  </si>
  <si>
    <t>17.2</t>
  </si>
  <si>
    <t>18.0</t>
  </si>
  <si>
    <t>18.1</t>
  </si>
  <si>
    <t>Государственная программа "Развитие туризма и отдыха в Ярославской области"</t>
  </si>
  <si>
    <t>Подпрограмма "Комплексное развитие туристической отрасли в Ярославской области"</t>
  </si>
  <si>
    <t>21.0</t>
  </si>
  <si>
    <t>21.1</t>
  </si>
  <si>
    <t>21.2</t>
  </si>
  <si>
    <t>Государственная программа "Развитие молодежной политики и патриотическое воспитание в Ярославской области"</t>
  </si>
  <si>
    <t xml:space="preserve">Подпрограмма "Реализация государственной национальной политики в Ярославской области" </t>
  </si>
  <si>
    <t>22.5</t>
  </si>
  <si>
    <t>Подпрограмма "Государственная поддержка развития российского казачества на территории Ярославской области"</t>
  </si>
  <si>
    <t>Подпрограмма "Реализация принципов открытого государственного управления"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</si>
  <si>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</si>
  <si>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Ведомственная целевая программа департамента информатизации и связи Ярославской области</t>
  </si>
  <si>
    <t>Подпрограмма "Развитие информационных технологий в Ярославской области"</t>
  </si>
  <si>
    <t>23.7</t>
  </si>
  <si>
    <t>Региональная целевая программа "Цифровая экономика Ярославской области"</t>
  </si>
  <si>
    <t>Государственная программа "Развитие дорожного хозяйства в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</si>
  <si>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</si>
  <si>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</si>
  <si>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"Развитие сельского хозяйства в Ярославской области"</t>
  </si>
  <si>
    <t>Подпрограмма "Развитие агропромышленного комплекса Ярославской области"</t>
  </si>
  <si>
    <t>Подпрограмма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</si>
  <si>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</si>
  <si>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</t>
  </si>
  <si>
    <t>Государственная программа "Управление земельно-имущественным комплексом Ярославской области"</t>
  </si>
  <si>
    <t>Подпрограмма "Противодействие коррупции в Ярославской области"</t>
  </si>
  <si>
    <t>Подпрограмма "Организация оказания бесплатной юридической помощи"</t>
  </si>
  <si>
    <t>Подпрограмма "Развитие государственной гражданской и муниципальной службы в Ярославской области"</t>
  </si>
  <si>
    <t>Подпрограмма "Повышение эффективности деятельности органов местного самоуправления Ярославской области"</t>
  </si>
  <si>
    <t>Подпрограмма "Развитие сельских территорий Ярославской области"</t>
  </si>
  <si>
    <t>01.9</t>
  </si>
  <si>
    <t>Региональная целевая программа "Развитие системы оказания первичной медико-санитарной помощи"</t>
  </si>
  <si>
    <t>07.3</t>
  </si>
  <si>
    <t>05.5</t>
  </si>
  <si>
    <t xml:space="preserve">Подпрограмма "Восстановление прав участников строительства проблемных жилых домов Ярославской области" </t>
  </si>
  <si>
    <t>14.3</t>
  </si>
  <si>
    <t>924 Департамент строительства ЯО</t>
  </si>
  <si>
    <t>962 Агентство по обеспечению деятельности мировых судей ЯО</t>
  </si>
  <si>
    <t>917 Избирательная комиссия ЯО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</si>
  <si>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</si>
  <si>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 xml:space="preserve">Информация по предлагаемым изменениям в Закон Ярославской области 
"Об областном бюджете на 2021 год и на плановый период 2022 и 2023 годов" 
</t>
  </si>
  <si>
    <t>12.6</t>
  </si>
  <si>
    <r>
      <t xml:space="preserve">911 </t>
    </r>
    <r>
      <rPr>
        <i/>
        <sz val="12"/>
        <color theme="1"/>
        <rFont val="Times New Roman"/>
        <family val="1"/>
        <charset val="204"/>
      </rPr>
      <t>Департамент имущественных и земельных отношений ЯО</t>
    </r>
  </si>
  <si>
    <t>Региональная целевая программа "Содействие занятости – создание условий дошкольного образования для детей в Ярославской области"</t>
  </si>
  <si>
    <t>Подпрограмма "Патриотическое воспитание граждан Российской Федерации, проживающих на территории Ярославской области"</t>
  </si>
  <si>
    <t xml:space="preserve"> </t>
  </si>
  <si>
    <t>901 Департамент здравоохранения и фармации ЯО</t>
  </si>
  <si>
    <t>Подпрограмма "Оказание содействия добровольному переселению в Ярославскую область соотечественников, проживающих за рубежом" (региональная программа переселения)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</si>
  <si>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</si>
  <si>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Региональная программа капитального ремонта общего имущества в многоквартирных домах Ярославской области</t>
  </si>
  <si>
    <t>Подпрограмма "Развитие инициативного бюджетирования на территории Ярославской области"</t>
  </si>
  <si>
    <t>915 Контрольно-счетная палата ЯО</t>
  </si>
  <si>
    <t>950 Департамент туризма ЯО</t>
  </si>
  <si>
    <t>961 Контрольно-ревизионная инспекция ЯО</t>
  </si>
  <si>
    <t>Природоохранные мероприятия</t>
  </si>
  <si>
    <t>Мероприятия по актуализации территориальной схемы обращения с отходами</t>
  </si>
  <si>
    <t>Субсидия на организацию работы заготовительных пунктов</t>
  </si>
  <si>
    <t>Субсидия на иные цели</t>
  </si>
  <si>
    <t>Субвенция на органицацию мероприятий при осуществление деятельности по обращению с животными без владельцев</t>
  </si>
  <si>
    <t>Субсидия на благоустройство сельских территорий</t>
  </si>
  <si>
    <t xml:space="preserve">Субсидия на реализацию проекта по обустройству объектами инженерной инфраструктуры с. Андроники </t>
  </si>
  <si>
    <t>Субсидия на капитальный ремонт детского сада в Ростовском муниципальном районе</t>
  </si>
  <si>
    <t>Реализация мероприятий по строительству медицинских организаций Ярославской области</t>
  </si>
  <si>
    <t>Реализация мероприятий по новому строительству и реконструкции медицинских организаций для оказания специализированной и высокотехнологичной онкологической помощи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</si>
  <si>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</si>
  <si>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деятельности ГКУ ЯО "Единая служба заказчика"</t>
  </si>
  <si>
    <t>Субсидия публично-правовой компании "Фонд защиты прав граждан – участников долевого строительства" на финансирование мероприятий по восстановлению прав участников долевого строительства проблемных жилых домов Ярослаской области</t>
  </si>
  <si>
    <t>Строительство и реконструкция объектов централизованных систем водоснабжения и водоотведения</t>
  </si>
  <si>
    <t>Уменьшение ассигнований в связи с экономией, образовавшейся в результате проведения конкурсных процедур</t>
  </si>
  <si>
    <t xml:space="preserve">Субсидия на реализацию мероприятий по строительству объектов газификации </t>
  </si>
  <si>
    <t>Субсидия на обеспечение комплексного развития сельских территорий в части строительства социальных объектов</t>
  </si>
  <si>
    <t xml:space="preserve">Увеличение ассигнований в целях организации выкупа государственных облигаций Ярославской области  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</si>
  <si>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</si>
  <si>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</si>
  <si>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</si>
  <si>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</si>
  <si>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Восполнение запасов имущества гражданской обороны Ярославской области</t>
  </si>
  <si>
    <t>ГБУ ЯО "Электронный регион"</t>
  </si>
  <si>
    <t>ГАУ ЯО "МФЦ"</t>
  </si>
  <si>
    <t>924 Департамент строительства Ярославской области</t>
  </si>
  <si>
    <t>Уменьшение ассигнований в связи с уточнением потребности, а также в связи с экономией, образовавшейся в результате проведения конкурсных процедур</t>
  </si>
  <si>
    <t>ГКУ ЯО "УСЭАЗ"</t>
  </si>
  <si>
    <t>ГКУ ЯО "Транспортная служба ПЯО"</t>
  </si>
  <si>
    <t>Уменьшение ассигнований, предусмотренных на командировочные расходы</t>
  </si>
  <si>
    <t>Увеличение ассигнований на оплату исполнительных листов</t>
  </si>
  <si>
    <t>Субвенция на оплату жилищно-коммунальных услуг отдельным категориям граждан за счет средств федерального бюджета</t>
  </si>
  <si>
    <t>Субсидия на формирование современной городской среды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</si>
  <si>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</si>
  <si>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освобождение от оплаты стоимости проезда детей из многодетных семей</t>
  </si>
  <si>
    <t>Обеспечение деятельности учреждений, подведомственных учредителю в сфере образования</t>
  </si>
  <si>
    <t>Предоставление грантов в форме субсидий организациям, осуществляющим образовательную деятельность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</si>
  <si>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</si>
  <si>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Субсидия на повышение оплаты труда отдельных категорий работников муниципальных учреждений в сфере образования</t>
  </si>
  <si>
    <t xml:space="preserve">Субвенция на организацию образовательного процесса в дошкольных образовательных организациях 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</si>
  <si>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</si>
  <si>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Стационарные учреждения социального обслуживания для граждан пожилого возраста и инвалидов (ГКУ СО ЯО Гаврилов-Ямский детский дом-интернат для умственно отсталых детей)</t>
  </si>
  <si>
    <t>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расходов на указанные цели, за счет средств резервного фонда Правительства Российской Федерации</t>
  </si>
  <si>
    <t>Социальная поддержка Героев Советского Союза, Героев Российской Федерации и полных кавалеров ордена Славы за счет средств Пенсионного фонда Российской Федерации</t>
  </si>
  <si>
    <t>Пособия, компенсации и иные социальные выплаты гражданам, кроме публичных нормативных обязательств</t>
  </si>
  <si>
    <t>Оснащение реабилитационным и абилитационным оборудованием и программным обеспечением государственных учреждений Ярославской области</t>
  </si>
  <si>
    <t xml:space="preserve">Субвенции на осуществление переданного полномочия по осуществлению социальных выплат безработным гражданам </t>
  </si>
  <si>
    <t>Субсидия на повышение оплаты труда работников муниципальных учреждений в сфере культуры</t>
  </si>
  <si>
    <t>Субсидия на государственное задание</t>
  </si>
  <si>
    <t>Премии и гранты</t>
  </si>
  <si>
    <t xml:space="preserve">Увеличение ассигнований на поощрение победителей и призеров Олимпийских игр </t>
  </si>
  <si>
    <t>Субвенция на осуществление ежемесячной денежной выплаты на ребенка в возрасте от трех до семи лет включительно</t>
  </si>
  <si>
    <t>Субвенция на осуществление ежемесячной  денежной выплаты на ребенка в возрасте от трех до семи лет включительно в части расходов по доставке выплат получателям</t>
  </si>
  <si>
    <t>Компенсация производителям муки части затрат на закупку продовольственной пшеницы</t>
  </si>
  <si>
    <t>Резервный фонд Правительства Ярославской области</t>
  </si>
  <si>
    <t>Увеличение ассигнований для осуществления расходов и мероприятий непредвиденного характера</t>
  </si>
  <si>
    <t>Компенсация выпадающих доходов ресурсоснабжающих организаций</t>
  </si>
  <si>
    <t>Увеличение ассигнований на приобретение запасных частей для пожарных автомобилей</t>
  </si>
  <si>
    <t>Увеличение ассигнований на содержание и обеспечение деятельности департамента</t>
  </si>
  <si>
    <t>Уменьшение ассигнований в связи с уточнением потребности на содержание и обеспечение деятельности департамента, а также в связи с экономией, образовавшейся в результате проведения конкурсных процедур</t>
  </si>
  <si>
    <t>Увеличение ассигнований на содержание и обеспечение деятельности инспекции</t>
  </si>
  <si>
    <t>Увеличение ассигнований на содержание и обеспечение деятельности агентства</t>
  </si>
  <si>
    <t xml:space="preserve">Увеличение ассигнований на содержание имущества находящегося в государственной собственности Ярославской области </t>
  </si>
  <si>
    <t>Увеличение ассигнований на проведение работ по оценке рыночной стоимости объектов казны</t>
  </si>
  <si>
    <t>Увеличение ассигнований на повышение квалификации сотрудников департамента</t>
  </si>
  <si>
    <t>Увеличение ассигнований на содержание административных зданий</t>
  </si>
  <si>
    <t>Увеличение ассигнований на содержание и обеспечение деятельности Уполномоченного по правам человека</t>
  </si>
  <si>
    <t>Увеличение ассигнований на содержание и обеспечение деятельности Уполномоченного по правам ребенка</t>
  </si>
  <si>
    <t>Уменьшение ассигнований в связи с уточнением потребности расходов на содержание и обеспечение деятельности департамента</t>
  </si>
  <si>
    <t xml:space="preserve">Субвенция на организацию образовательного процесса в общеобразовательных организациях </t>
  </si>
  <si>
    <t>Увеличение ассигнований на оснащение специализированных учреждений лесопожарной техникой и оборудованием для проведения комплекса мероприятий по охране лесов от пожаров</t>
  </si>
  <si>
    <t>Увеличение ассигнований на приобретение лицензий</t>
  </si>
  <si>
    <t>Увеличение ассигнований на освобождение от оплаты стоимости проезда лиц, находящихся под диспансерным наблюдением в связи с туберкулезом, и больных туберкулезом для обеспечения потребности</t>
  </si>
  <si>
    <t>Увеличение ассигнований на освобождение от оплаты стоимости проезда детей из многодетных семей для обеспечения потребности</t>
  </si>
  <si>
    <t>Увеличение ассигнований на компенсацию потерь в доходах организаций железнодорожного транспорта для обеспечения потребности</t>
  </si>
  <si>
    <t xml:space="preserve">Увеличение ассигнований на субсидию организациям автомобильного транспорта на возмещение недополученных доходов </t>
  </si>
  <si>
    <t>Осуществление регулярных перевозок пассажиров и багажа автомобильным транспортом по регулируемым тарифам</t>
  </si>
  <si>
    <t>Увеличение ассигнований за счет средств Фонда президентских грантов на предоставление субсидии социально ориентированным некомерческим организациям</t>
  </si>
  <si>
    <t>Увеличение ассигнований для оплаты сервитута на вынос теплотрассы по строительству детской поликлиники в городе Рыбинске</t>
  </si>
  <si>
    <t>Пояснения</t>
  </si>
  <si>
    <t>Увеличение ассигнований на обеспечение выплаты ежемесячного денежного вознаграждения за классное руководство (кураторство) педагогическим работникам государственных образовательных учреждений, реализующих образовательные программы среднего профессионального образования</t>
  </si>
  <si>
    <t xml:space="preserve">Увеличение ассигнований на осуществление ежегодной денежной выплаты лицам, награжденным нагрудным знаком "Почетный донор России" </t>
  </si>
  <si>
    <t xml:space="preserve">Уменьшение ассигнований в связи с экономией средств, образовавшейся в результате проведения конкурсных процедур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</si>
  <si>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Уменьшение ассигнований в связи с экономией средств, образовавшейся в результате проведения конкурсных процедур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</si>
  <si>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учреждения в сфере социальной политики (ГКУ СО ЯО - СРЦ для несовершеннолетних)</t>
  </si>
  <si>
    <t>Увеличение ассигнований на обеспечение расходов, связанных с оплатой отпусков и выплатой компенсации за неиспользованные отпуска</t>
  </si>
  <si>
    <t xml:space="preserve">Оснащение реабилитационным и абилитационным оборудованием и программным обеспечением государственных учреждений Ярославской области </t>
  </si>
  <si>
    <t>Увеличение ассигнований на обеспечение мероприятий по переселению граждан из аварийного жилищного фонда</t>
  </si>
  <si>
    <t xml:space="preserve">Увеличение ассигнований на содержание и обеспечение деятельности департамента </t>
  </si>
  <si>
    <t>Уменьшение ассигнований на содержание и обеспечение деятельности</t>
  </si>
  <si>
    <t>Увеличение ассигнований на капитальный ремонт детского сада в Ростовском муниципальном районе</t>
  </si>
  <si>
    <t>Уменьшение ассигнований в связи с отсутствием потребности</t>
  </si>
  <si>
    <t>Увеличение ассигнований на компенсацию производителям муки части затрат</t>
  </si>
  <si>
    <t xml:space="preserve">Увеличение ассигнований на строительство автомобильных дорог по улицам Дядьковской и Малой Дядьковской г. Ярославля, на строительство ул. Волочаевская г. Рыбинска </t>
  </si>
  <si>
    <t xml:space="preserve">Закупка товаров, работ и услуг для обеспечения государственных (муниципальных) нужд </t>
  </si>
  <si>
    <t xml:space="preserve">Субсидии некоммерческим организациям (за исключением государственных (муниципальных) учреждений) </t>
  </si>
  <si>
    <t>Увеличение ассигнований на проведение дополнительных ремонтно-реставрационных работ по приспособлению для современного использования объекта культурного наследия федерального значения "Дом призрения ближнего"</t>
  </si>
  <si>
    <t>Увеличение ассигнований на обеспечение деятельности подведомственного учреждения</t>
  </si>
  <si>
    <t>Увеличение ассигнований на проведение ремонтных работ в образовательных организациях</t>
  </si>
  <si>
    <t xml:space="preserve">Увеличение областных средств 
</t>
  </si>
  <si>
    <t xml:space="preserve">Уменьшение областных средств 
</t>
  </si>
  <si>
    <t>Увеличение ассигнований  ГБУЗ ЯО "Областная клиническая онкологическая больница" на разработку проектно-сметной документации и капитальный ремонт помещений в целях подготовки помещений для установки оборудования</t>
  </si>
  <si>
    <t>Увеличение ассигнований на оказание адресной материальной помощи семьям, находящимся в трудной жизненной ситуации, воспитывающим несовершеннолетних детей</t>
  </si>
  <si>
    <t xml:space="preserve">Увеличение ассигнований на обеспечение деятельности ГКУ ЯО "Единая служба заказчика"
</t>
  </si>
  <si>
    <t>Увеличение ассигнований на взнос в имущество публично-правовой компании "Фонд защиты прав граждан  –  участников долевого строительства"</t>
  </si>
  <si>
    <t>Увеличение ассигнований на обеспечение деятельности подведомственных учреждений</t>
  </si>
  <si>
    <t xml:space="preserve">Увеличение ассигнований на предоставление субсидии на выполнение государственного задания </t>
  </si>
  <si>
    <t>Увеличение ассигнований на проведение ремонтных работ в учреждениях культуры</t>
  </si>
  <si>
    <t xml:space="preserve">Увеличение ассигнований в 2022 году в сумме 970,0 тыс. руб. на проведение мониторинга о состоянии поверхностных водных объектов на территории Ярославской области (паводки) </t>
  </si>
  <si>
    <t>Увеличение ассигнований в 2022 году в сумме 2 500,0 тыс. руб. на реализацию мероприятий по актуализации территориальной схемы обращения с отходами</t>
  </si>
  <si>
    <t>Увеличение ассигнований на предоставление субсидии на компенсацию выпадающих доходов ресурсоснабжающих организаций</t>
  </si>
  <si>
    <t>Субсидия организациям транспорта общего пользования на возмещение затрат на оказание транспортных услуг населению в межмуниципальном сообщении в связи с государственным регулированием тарифов</t>
  </si>
  <si>
    <t>Увеличение ассигнований на возмещение затрат на оказание транспортных услуг населению в межмуниципальном сообщении</t>
  </si>
  <si>
    <t xml:space="preserve">Увеличение ассигнований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 </t>
  </si>
  <si>
    <t>Субсидии на компенсацию потерь в доходах организаций железнодорожного транспорта в связи с установлением льгот по тарифам на проезд обучающихся железнодорожным транспортом общего пользования в пригородном сообщении</t>
  </si>
  <si>
    <t xml:space="preserve">Увеличение ассигнований в 2022 и 2023 годах в сумме 5 727,0 тыс. руб. ежегодно на предоставление субсидий некоммерческим организациям  </t>
  </si>
  <si>
    <t>Уменьшение ассигнований в связи с отменой проведения молодежного форума "Александрова гора" в г. Переславле-Залесском</t>
  </si>
  <si>
    <t xml:space="preserve">Увеличение ассигнований на приобретение лицензии для обеспечения информационной безопасности веб-сайтов 
</t>
  </si>
  <si>
    <t xml:space="preserve">Увеличение ассигнований в 2022 году в сумме 194,0 тыс. руб. на содержание и обеспечение деятельности департамента </t>
  </si>
  <si>
    <t>Увеличение ассигнований в 2022 году в сумме 2 700,0 тыс. руб. на выполнение работ по техническому сопровождению автоматизированнй информационной системы "Управление проектной деятельностью"</t>
  </si>
  <si>
    <t>Увеличение ассигнований для доработки программного обеспечения</t>
  </si>
  <si>
    <t>Увеличение ассигнований по распоряжению Правительства Российской Федерации от 30.06.2021 № 1768-р 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</t>
  </si>
  <si>
    <t xml:space="preserve">Увеличение ассигнований по распоряжению Правительства Российской Федерации от 09.07.2021 № 1869-р на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
</t>
  </si>
  <si>
    <t xml:space="preserve">Увеличение ассигнований по распоряжению Правительства Российской Федерации от 01.07.2021 № 1792-р  на обеспечение расходов, связанных с оплатой отпусков и выплатой компенсации за неиспользованные отпуска медицинским и иным работникам
</t>
  </si>
  <si>
    <t xml:space="preserve">Увеличение ассигнований по распоряжению Правительства Российской Федерации от 19.06.2021 № 1665-р на модернизацию лабораторий медицинских организаций субъектов Российской Федерации, осуществляющих диагностику инфекционных болезней
</t>
  </si>
  <si>
    <t xml:space="preserve">Увеличение ассигнований по распоряжению Правительства Российской Федерации от 20.07.2021 № 1997-р  на дополнительное финансовое обеспечение оказания медицинской помощи, в том числе лицам с заболеванием и (или) подозрением на заболевание новой коронавирусной инфекцией (COVID-19)
</t>
  </si>
  <si>
    <t>Увеличение ассигнований по распоряжению Правительства Российской Федерации от 24.07.2021 № 2061-р на обеспечение выплат ежемесячного денежного вознаграждения за классное руководство (кураторство)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</si>
  <si>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 xml:space="preserve">Увеличение ассигнований по распоряжению Правительства Российской Федерации от 10.08.2021 № 2205-р на финансовое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
</t>
  </si>
  <si>
    <t xml:space="preserve">Увеличение ассигнований в соответствии с постановлениями Правления Пенсионного Фонда Российской Федерации от 25.06.2021 № 231п, от 20.07.2021 № 252п, от 24.08.2021 
№ 289п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</si>
  <si>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ассигнований на приобретение лицензии для программного обеспечения </t>
  </si>
  <si>
    <t xml:space="preserve">Увеличение ассигнований по распоряжению Правительства Российской Федерации от 28.07.2021 № 2077-р на ремонт Добрынинского путепровода в г. Ярославле </t>
  </si>
  <si>
    <t>Увеличение ассигнований для открытия трех заготовительных пунктов в Мышкинском, Даниловском и Рыбинском муниципальных районах</t>
  </si>
  <si>
    <t xml:space="preserve">Увеличение ассигнований для приобретения трех мобильных постов ветеринарного контроля на базе автомобильного прицепа 
</t>
  </si>
  <si>
    <t>Увеличение ассигнований в 2022 году в сумме 5 000,0 тыс. руб. на сопровождение государственной информационной системы "Госзакупки"</t>
  </si>
  <si>
    <t>Увеличение ассигнований в 2022 году в сумме 4 000,0 тыс. руб. на информационное освещение деятельности Ярославской областной Думы</t>
  </si>
  <si>
    <t>Увеличение ассигнований в 2022 году в сумме 1 413,977 тыс. руб. на содержание и обеспечение деятельности департамента</t>
  </si>
  <si>
    <t xml:space="preserve">Увеличение ассигнований на проведение смены в осенний период для одаренных детей на базе детского оздоровительного лагеря им. М. Горького </t>
  </si>
  <si>
    <t xml:space="preserve">Увеличение ассигнований в 2022 году в сумме 17 007,01 тыс. руб. на работы по предоставлению в пользование защищенных каналов связи между объектами "Системы обеспечения вызова экстренных оперативных служб по единому номеру "112" Ярославской области"
</t>
  </si>
  <si>
    <t>Увеличение ассигнований в 2022 году в сумме 25 337,539 тыс. руб. на предоставление образовательным учреждениям Ярославской области доступа к сети "Интернет" и внутрисетевым ресурсам образовательных учреждений</t>
  </si>
  <si>
    <t>Увеличение ассигнований в 2022 году в сумме 16 970,8 тыс. руб. на оказание  услуг связи между узлами доступа медицинских организаций, входящих в закрытую компьютерную сеть регионального сегмента  Единой государственной информационной системы</t>
  </si>
  <si>
    <t>Увеличение ассигнований в связи с дополнительной потребностью на мероприятия по обращению с животными без владельцев</t>
  </si>
  <si>
    <t>Уменьшение ассигнований в 2023 году в сумме  300,0 тыс. руб. на содержание и обеспечение деятельности департамента</t>
  </si>
  <si>
    <t>Увеличение ассигнований на содержание и обеспечение деятельности государственного учреждения "Государственный архив Ярославской области"</t>
  </si>
  <si>
    <t>Увеличение ассигнований на реализацию мероприятий, предусмотренных нормативными правовыми актами органов государственной власти Ярославской области</t>
  </si>
  <si>
    <t>Текущее содержание центров занятости населения  и мероприятия по активной политике занятости</t>
  </si>
  <si>
    <t xml:space="preserve">Увеличение ассигнований на приобретение оборудования, компьютерного томографа и запасных частей для компьютерного томографа, на ремонт высокотехнологичного медицинского оборудования </t>
  </si>
  <si>
    <t>Уменьшение ассигнований на содержание и обеспечение деятельности департамента</t>
  </si>
  <si>
    <t>Увеличение ассигнований в 2022 году в сумме 1 827,65 тыс. руб. на создание единой системы оповещения при пожаре в государственном учреждении "Ярославский колледж культуры"</t>
  </si>
  <si>
    <t>Увеличение ассигнований на выполнение работ по благоустройству территории под установку модульных фельдшерско-акушерских пунктов, приобретаемых в рамках реализации регионального проекта "Модернизация первичного звена здравоохранения Ярославской области"</t>
  </si>
  <si>
    <t xml:space="preserve">Увеличение ассигнований по распоряжению Правительства Российской Федерации от 23.08.2021 № 2327-р на 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                                                                                        
</t>
  </si>
  <si>
    <t xml:space="preserve">Уменьшение ассигнований в связи с сокращением  потребности на осуществление ежемесячной денежной выплаты на ребенка в возрасте от трех до семи лет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</si>
  <si>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ассигнований в 2022 году в сумме 4 991,5 тыс. руб. на устранение нарушений требований пожарной безопасности в учреждениях культуры</t>
  </si>
  <si>
    <t>Субсидии некоммерческим организациям</t>
  </si>
  <si>
    <t xml:space="preserve">Субсидия транспортным организациям, осуществляющим пассажирские перевозки,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 </t>
  </si>
  <si>
    <t>Субсидии организациям автомобильного транспорта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обучающимся и студентам</t>
  </si>
  <si>
    <t xml:space="preserve">Увеличение ассигнований на выполнение работ по техническому сопровождению автоматизированной информационной системы </t>
  </si>
  <si>
    <t>Субсидия на компенсацию предприятиям хлебопекарной промышленности части затрат на реализацию произведенных и  реализованных хлеба и хлебобулочных изделий</t>
  </si>
  <si>
    <t xml:space="preserve">Увеличение ассигнований по распоряжению Правительства Российской Федерации от 23.08.2021 № 2311-р  на компенсацию предприятиям хлебопекарной промышленности части затрат на реализацию произведенных и  реализованных хлеба и хлебобулочных изделий </t>
  </si>
  <si>
    <t>Уменьшение ассигнований в связи с экономией, образовавшейся в результате проведения конкурсных процедур, по строительству объектов газификации.
Уменьшение ассигнований в 2022 году в сумме 3 105,0 тыс. руб. в связи с планируемым завершением строительства объекта газификации в г. Рыбинске в 2021 году</t>
  </si>
  <si>
    <t>Уменьшение ассигнований в связи с экономией, образовавшейся в результате проведения конкурсных процедур
Увеличение ассигнований в 2022 и 2023 годах в сумме 12 500,0 тыс. руб. ежегодно на проведение выставок, фестивалей, изготовление рекламной продукции</t>
  </si>
  <si>
    <t xml:space="preserve">Увеличение ассигнований для оплаты  государственных контрактов на выполнение работ, связанных с осуществлением регулярных перевозок пассажиров и багажа автомобильным транспортом по регулируемым тарифам                                                     
</t>
  </si>
  <si>
    <t>Увеличение ассигнований на оплату труда педагогических работников учреждений дополнительного образования детей в целях выполнения показателей, установленных указами Президента Российской Федерации</t>
  </si>
  <si>
    <t xml:space="preserve">Увеличение бюджетных ассигнований на оплату труда педагогических работников муниципальных учреждений дополнительного образования детей в целях выполнения показателей, установленных указами Президента Российской Федерации. </t>
  </si>
  <si>
    <t>Увеличение ассигнований на оплату труда педагогических работников дошкольного образования детей в целях выполнения показателей, установленных указами Президента Российской Федерации</t>
  </si>
  <si>
    <t xml:space="preserve">Увеличение ассигнований на финансовое обеспечение государственного задания государственным учреждениям культуры в целях компенсации выпадающих доходов в связи с ограничением допуска в учреждения получателей услуг </t>
  </si>
  <si>
    <t xml:space="preserve">Увеличение ассигнований на предоставление субсидий физкультурно-спортивным некоммерческим организациям </t>
  </si>
  <si>
    <t xml:space="preserve">Уменьшение ассигнований в связи с приведением в соответствие с Соглашением о предоставлении субсидии из федерального бюджета с  Министерством строительства РФ </t>
  </si>
  <si>
    <t xml:space="preserve">Уменьшение ассигнований на осуществление социальных выплат безработным гражданам в связи с уменьшением численности получателей выплат </t>
  </si>
  <si>
    <t xml:space="preserve">Увеличение ассигнований на предоставление субсидии на выполнение государственного задания в целях увеличения количества тренировочных мероприятий, проведения спортивных и физкультурных мероприятий в рамках подготовки к Чемпионату Мира по волейболу, а также для формирования дополнительных групп этапа начальной спортивной подготовки для занятий в новом ФОК на ул. Дядьковской г. Ярославля  </t>
  </si>
  <si>
    <t xml:space="preserve">Увеличение ассигнований на капитальный ремонт автомобильных дорог  и на приобретение компьютерной и офисной техники </t>
  </si>
  <si>
    <t xml:space="preserve">Увеличение ассигнований на капитальный ремонт улично-дорожной сети г. Рыбинска за счет федеральных средств и на капитальный ремонт автомобильных дорог </t>
  </si>
  <si>
    <t xml:space="preserve">Увеличение ассигнований на оплату требований по исполнительному листу в сфере дорожного хозяйства </t>
  </si>
  <si>
    <t>Увеличение ассигнований на ремонт региональных дорог: Нерехта-Рождествено-Бурмакино в Некрасовском муниципальном районе и Нагорье-Берендеево в Переславском муниципальном районе</t>
  </si>
  <si>
    <t xml:space="preserve">Уменьшение ассигнований  в связи с  уменьшением количества лиц, которым оказывают меры социальной поддержки
</t>
  </si>
  <si>
    <t>Увеличение ассигнований на содержание и обеспечение деятельности Правительства Ярославской области</t>
  </si>
  <si>
    <t xml:space="preserve">Увеличение ассигнований на обеспечение комплексного развития сельских территорий в части строительства социальных объектов.
Увеличение ассигнований в 2022 году в сумме 91 141,7 тыс. руб. для реализации проекта "Комплексное развитие агломерации д. Василево, с. Марково сельского поселения Ишня Ростовского МР Ярославской области" </t>
  </si>
  <si>
    <t>Увеличение ассигнований в 2022 году в сумме 980,0 тыс. руб. на содержание и обеспечение деятельности Ярославской областной Думы</t>
  </si>
  <si>
    <t>Увеличение ассигнований на содержание и обеспечение деятельности государственного учреждения "Транспортная служба Правительства Ярославской области"</t>
  </si>
  <si>
    <t>ГКУ ЯО "Государственный архив Ярославской области"</t>
  </si>
  <si>
    <t>Увеличение ассигнований на содержание и обеспечение деятельности Уполномоченного по защите прав предпринимателей</t>
  </si>
  <si>
    <t>Увеличение ассигнований на субсидии организациям, осуществляющим образовательную деятельность, в связи с увеличением численности обучающихся</t>
  </si>
  <si>
    <t xml:space="preserve">Увеличение ассигнований на осуществление ежемесячной денежной выплаты на ребенка в возрасте от трех до семи лет включительно за счет федеральных средств в соответствии с распоряжением Правительства РФ от 23.08.2021г. № 2297-р  и уменьшение за счет областных средств в связи с уточнением потребности в расходах на обеспечение выплаты по причине применения критерия имущественной оценки при ее назначении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</si>
</sst>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0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467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26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227">
    <xf numFmtId="0" fontId="0" fillId="0" borderId="0" xfId="0"/>
    <xf numFmtId="0" fontId="24" fillId="2" borderId="0" xfId="0" applyNumberFormat="1" applyFont="1" applyFill="1" applyAlignment="1">
      <alignment horizontal="right" vertical="top"/>
    </xf>
    <xf numFmtId="0" fontId="24" fillId="2" borderId="0" xfId="0" applyNumberFormat="1" applyFont="1" applyFill="1" applyAlignment="1">
      <alignment horizontal="right" vertical="top" wrapText="1"/>
    </xf>
    <xf numFmtId="3" fontId="25" fillId="2" borderId="0" xfId="0" applyNumberFormat="1" applyFont="1" applyFill="1" applyBorder="1" applyAlignment="1">
      <alignment horizontal="right"/>
    </xf>
    <xf numFmtId="49" fontId="28" fillId="2" borderId="1" xfId="4" applyNumberFormat="1" applyFont="1" applyFill="1" applyBorder="1" applyAlignment="1" applyProtection="1">
      <alignment horizontal="center" wrapText="1"/>
      <protection hidden="1"/>
    </xf>
    <xf numFmtId="0" fontId="24" fillId="2" borderId="1" xfId="0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vertical="top" wrapText="1"/>
    </xf>
    <xf numFmtId="3" fontId="23" fillId="2" borderId="1" xfId="0" applyNumberFormat="1" applyFont="1" applyFill="1" applyBorder="1" applyAlignment="1">
      <alignment horizontal="right"/>
    </xf>
    <xf numFmtId="49" fontId="23" fillId="2" borderId="0" xfId="0" applyNumberFormat="1" applyFont="1" applyFill="1"/>
    <xf numFmtId="0" fontId="23" fillId="2" borderId="0" xfId="0" applyFont="1" applyFill="1" applyAlignment="1">
      <alignment horizontal="left" vertical="top"/>
    </xf>
    <xf numFmtId="0" fontId="24" fillId="2" borderId="0" xfId="0" applyFont="1" applyFill="1"/>
    <xf numFmtId="3" fontId="24" fillId="2" borderId="0" xfId="0" applyNumberFormat="1" applyFont="1" applyFill="1"/>
    <xf numFmtId="0" fontId="24" fillId="2" borderId="0" xfId="0" applyFont="1" applyFill="1" applyAlignment="1">
      <alignment vertical="top"/>
    </xf>
    <xf numFmtId="0" fontId="24" fillId="2" borderId="0" xfId="0" applyFont="1" applyFill="1" applyBorder="1"/>
    <xf numFmtId="0" fontId="24" fillId="2" borderId="0" xfId="0" applyFont="1" applyFill="1" applyAlignment="1">
      <alignment horizontal="right" vertical="top" wrapText="1"/>
    </xf>
    <xf numFmtId="0" fontId="24" fillId="2" borderId="0" xfId="0" applyFont="1" applyFill="1" applyAlignment="1">
      <alignment horizontal="right" vertical="top"/>
    </xf>
    <xf numFmtId="0" fontId="23" fillId="2" borderId="1" xfId="1" applyNumberFormat="1" applyFont="1" applyFill="1" applyBorder="1" applyAlignment="1" applyProtection="1">
      <alignment horizontal="left" vertical="top" wrapText="1"/>
      <protection hidden="1"/>
    </xf>
    <xf numFmtId="3" fontId="24" fillId="2" borderId="0" xfId="0" applyNumberFormat="1" applyFont="1" applyFill="1" applyBorder="1"/>
    <xf numFmtId="0" fontId="23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2" borderId="1" xfId="3" applyNumberFormat="1" applyFont="1" applyFill="1" applyBorder="1" applyAlignment="1" applyProtection="1">
      <alignment horizontal="justify" vertical="top" wrapText="1"/>
    </xf>
    <xf numFmtId="0" fontId="29" fillId="2" borderId="1" xfId="3" applyNumberFormat="1" applyFont="1" applyFill="1" applyBorder="1" applyAlignment="1" applyProtection="1">
      <alignment horizontal="left" vertical="top" wrapText="1"/>
      <protection hidden="1"/>
    </xf>
    <xf numFmtId="3" fontId="29" fillId="2" borderId="1" xfId="0" applyNumberFormat="1" applyFont="1" applyFill="1" applyBorder="1" applyAlignment="1">
      <alignment horizontal="right"/>
    </xf>
    <xf numFmtId="0" fontId="23" fillId="2" borderId="1" xfId="3" applyNumberFormat="1" applyFont="1" applyFill="1" applyBorder="1" applyAlignment="1" applyProtection="1">
      <alignment horizontal="left" vertical="top" wrapText="1"/>
    </xf>
    <xf numFmtId="3" fontId="23" fillId="2" borderId="1" xfId="0" applyNumberFormat="1" applyFont="1" applyFill="1" applyBorder="1" applyAlignment="1" applyProtection="1">
      <alignment horizontal="right"/>
    </xf>
    <xf numFmtId="3" fontId="29" fillId="2" borderId="1" xfId="0" applyNumberFormat="1" applyFont="1" applyFill="1" applyBorder="1" applyAlignment="1" applyProtection="1">
      <alignment horizontal="right"/>
    </xf>
    <xf numFmtId="3" fontId="24" fillId="2" borderId="1" xfId="0" applyNumberFormat="1" applyFont="1" applyFill="1" applyBorder="1" applyAlignment="1" applyProtection="1">
      <alignment horizontal="justify" vertical="top" wrapText="1"/>
    </xf>
    <xf numFmtId="0" fontId="24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0" applyFont="1" applyFill="1" applyBorder="1" applyAlignment="1" applyProtection="1">
      <alignment horizontal="justify" vertical="top" wrapText="1"/>
      <protection hidden="1"/>
    </xf>
    <xf numFmtId="0" fontId="23" fillId="2" borderId="1" xfId="0" applyNumberFormat="1" applyFont="1" applyFill="1" applyBorder="1" applyAlignment="1" applyProtection="1">
      <alignment horizontal="left" vertical="top" wrapText="1"/>
      <protection hidden="1"/>
    </xf>
    <xf numFmtId="3" fontId="24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3" applyNumberFormat="1" applyFont="1" applyFill="1" applyBorder="1" applyAlignment="1" applyProtection="1">
      <alignment horizontal="left" vertical="top" wrapText="1"/>
    </xf>
    <xf numFmtId="49" fontId="30" fillId="2" borderId="1" xfId="4" applyNumberFormat="1" applyFont="1" applyFill="1" applyBorder="1" applyAlignment="1" applyProtection="1">
      <alignment horizontal="center" wrapText="1"/>
      <protection hidden="1"/>
    </xf>
    <xf numFmtId="0" fontId="25" fillId="2" borderId="0" xfId="0" applyFont="1" applyFill="1" applyBorder="1"/>
    <xf numFmtId="0" fontId="25" fillId="2" borderId="0" xfId="0" applyFont="1" applyFill="1"/>
    <xf numFmtId="0" fontId="25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0" applyFont="1" applyFill="1" applyBorder="1" applyAlignment="1" applyProtection="1">
      <alignment horizontal="justify" vertical="top" wrapText="1"/>
      <protection hidden="1"/>
    </xf>
    <xf numFmtId="3" fontId="29" fillId="2" borderId="1" xfId="0" applyNumberFormat="1" applyFont="1" applyFill="1" applyBorder="1" applyAlignment="1" applyProtection="1">
      <alignment horizontal="right" wrapText="1"/>
      <protection hidden="1"/>
    </xf>
    <xf numFmtId="0" fontId="24" fillId="2" borderId="1" xfId="0" applyFont="1" applyFill="1" applyBorder="1" applyAlignment="1">
      <alignment horizontal="left" vertical="top"/>
    </xf>
    <xf numFmtId="3" fontId="24" fillId="2" borderId="1" xfId="3" applyNumberFormat="1" applyFont="1" applyFill="1" applyBorder="1" applyAlignment="1" applyProtection="1">
      <alignment horizontal="justify" vertical="top" wrapText="1"/>
    </xf>
    <xf numFmtId="3" fontId="24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9" fillId="2" borderId="1" xfId="2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NumberFormat="1" applyFont="1" applyFill="1" applyBorder="1" applyAlignment="1">
      <alignment horizontal="justify" vertical="top" wrapText="1"/>
    </xf>
    <xf numFmtId="0" fontId="25" fillId="2" borderId="1" xfId="0" applyNumberFormat="1" applyFont="1" applyFill="1" applyBorder="1" applyAlignment="1" applyProtection="1">
      <alignment horizontal="justify" vertical="top" wrapText="1"/>
    </xf>
    <xf numFmtId="0" fontId="23" fillId="2" borderId="1" xfId="2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NumberFormat="1" applyFont="1" applyFill="1" applyBorder="1" applyAlignment="1">
      <alignment horizontal="left" vertical="top" wrapText="1"/>
    </xf>
    <xf numFmtId="3" fontId="31" fillId="2" borderId="1" xfId="0" applyNumberFormat="1" applyFont="1" applyFill="1" applyBorder="1" applyAlignment="1">
      <alignment horizontal="right"/>
    </xf>
    <xf numFmtId="0" fontId="23" fillId="2" borderId="1" xfId="2" applyNumberFormat="1" applyFont="1" applyFill="1" applyBorder="1" applyAlignment="1" applyProtection="1">
      <alignment horizontal="left" vertical="top" wrapText="1"/>
    </xf>
    <xf numFmtId="0" fontId="29" fillId="2" borderId="1" xfId="0" applyNumberFormat="1" applyFont="1" applyFill="1" applyBorder="1" applyAlignment="1" applyProtection="1">
      <alignment horizontal="left" vertical="top" wrapText="1"/>
      <protection hidden="1"/>
    </xf>
    <xf numFmtId="0" fontId="31" fillId="2" borderId="1" xfId="0" applyFont="1" applyFill="1" applyBorder="1" applyAlignment="1">
      <alignment horizontal="left" vertical="top" wrapText="1"/>
    </xf>
    <xf numFmtId="3" fontId="29" fillId="2" borderId="1" xfId="0" applyNumberFormat="1" applyFont="1" applyFill="1" applyBorder="1" applyAlignment="1">
      <alignment horizontal="right" wrapText="1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167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7" applyNumberFormat="1" applyFont="1" applyFill="1" applyBorder="1" applyAlignment="1" applyProtection="1">
      <alignment horizontal="left" vertical="top" wrapText="1"/>
      <protection hidden="1"/>
    </xf>
    <xf numFmtId="0" fontId="30" fillId="2" borderId="1" xfId="5" applyNumberFormat="1" applyFont="1" applyFill="1" applyBorder="1" applyAlignment="1" applyProtection="1">
      <alignment horizontal="left" vertical="top" wrapText="1"/>
      <protection hidden="1"/>
    </xf>
    <xf numFmtId="49" fontId="31" fillId="2" borderId="1" xfId="4" applyNumberFormat="1" applyFont="1" applyFill="1" applyBorder="1" applyAlignment="1" applyProtection="1">
      <alignment horizontal="center" wrapText="1"/>
      <protection hidden="1"/>
    </xf>
    <xf numFmtId="0" fontId="29" fillId="2" borderId="0" xfId="0" applyFont="1" applyFill="1" applyBorder="1"/>
    <xf numFmtId="0" fontId="29" fillId="2" borderId="0" xfId="0" applyFont="1" applyFill="1"/>
    <xf numFmtId="0" fontId="29" fillId="2" borderId="1" xfId="5" applyNumberFormat="1" applyFont="1" applyFill="1" applyBorder="1" applyAlignment="1" applyProtection="1">
      <alignment horizontal="left" vertical="top" wrapText="1"/>
      <protection hidden="1"/>
    </xf>
    <xf numFmtId="3" fontId="30" fillId="2" borderId="1" xfId="0" applyNumberFormat="1" applyFont="1" applyFill="1" applyBorder="1" applyAlignment="1">
      <alignment horizontal="right"/>
    </xf>
    <xf numFmtId="3" fontId="24" fillId="2" borderId="1" xfId="6" applyNumberFormat="1" applyFont="1" applyFill="1" applyBorder="1" applyAlignment="1" applyProtection="1">
      <alignment horizontal="right" wrapText="1"/>
      <protection hidden="1"/>
    </xf>
    <xf numFmtId="49" fontId="23" fillId="2" borderId="1" xfId="4" applyNumberFormat="1" applyFont="1" applyFill="1" applyBorder="1" applyAlignment="1" applyProtection="1">
      <alignment wrapText="1"/>
      <protection hidden="1"/>
    </xf>
    <xf numFmtId="0" fontId="25" fillId="2" borderId="1" xfId="0" applyFont="1" applyFill="1" applyBorder="1" applyAlignment="1">
      <alignment horizontal="justify" vertical="top" wrapText="1"/>
    </xf>
    <xf numFmtId="3" fontId="29" fillId="2" borderId="1" xfId="6" applyNumberFormat="1" applyFont="1" applyFill="1" applyBorder="1" applyAlignment="1" applyProtection="1">
      <alignment horizontal="right"/>
    </xf>
    <xf numFmtId="0" fontId="23" fillId="2" borderId="1" xfId="8" applyNumberFormat="1" applyFont="1" applyFill="1" applyBorder="1" applyAlignment="1" applyProtection="1">
      <alignment horizontal="left" vertical="top" wrapText="1"/>
      <protection hidden="1"/>
    </xf>
    <xf numFmtId="0" fontId="24" fillId="2" borderId="1" xfId="8" applyNumberFormat="1" applyFont="1" applyFill="1" applyBorder="1" applyAlignment="1" applyProtection="1">
      <alignment horizontal="left" vertical="top" wrapText="1"/>
      <protection hidden="1"/>
    </xf>
    <xf numFmtId="0" fontId="23" fillId="2" borderId="0" xfId="0" applyFont="1" applyFill="1" applyBorder="1"/>
    <xf numFmtId="0" fontId="23" fillId="2" borderId="0" xfId="0" applyFont="1" applyFill="1"/>
    <xf numFmtId="3" fontId="24" fillId="2" borderId="1" xfId="6" applyNumberFormat="1" applyFont="1" applyFill="1" applyBorder="1" applyAlignment="1">
      <alignment horizontal="right"/>
    </xf>
    <xf numFmtId="49" fontId="23" fillId="2" borderId="1" xfId="3" applyNumberFormat="1" applyFont="1" applyFill="1" applyBorder="1" applyAlignment="1" applyProtection="1"/>
    <xf numFmtId="167" fontId="25" fillId="2" borderId="1" xfId="5" applyNumberFormat="1" applyFont="1" applyFill="1" applyBorder="1" applyAlignment="1" applyProtection="1">
      <alignment horizontal="left" vertical="top" wrapText="1"/>
      <protection hidden="1"/>
    </xf>
    <xf numFmtId="49" fontId="23" fillId="2" borderId="1" xfId="3" applyNumberFormat="1" applyFont="1" applyFill="1" applyBorder="1" applyAlignment="1" applyProtection="1">
      <alignment wrapText="1"/>
      <protection hidden="1"/>
    </xf>
    <xf numFmtId="0" fontId="30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 applyProtection="1">
      <alignment horizontal="left" vertical="top" wrapText="1"/>
      <protection hidden="1"/>
    </xf>
    <xf numFmtId="0" fontId="24" fillId="2" borderId="1" xfId="0" applyNumberFormat="1" applyFont="1" applyFill="1" applyBorder="1" applyAlignment="1" applyProtection="1">
      <alignment horizontal="justify" vertical="top" wrapText="1"/>
    </xf>
    <xf numFmtId="49" fontId="29" fillId="2" borderId="1" xfId="3" applyNumberFormat="1" applyFont="1" applyFill="1" applyBorder="1" applyAlignment="1" applyProtection="1">
      <alignment horizontal="left" vertical="top" wrapText="1"/>
      <protection hidden="1"/>
    </xf>
    <xf numFmtId="49" fontId="23" fillId="2" borderId="1" xfId="0" applyNumberFormat="1" applyFont="1" applyFill="1" applyBorder="1" applyAlignment="1">
      <alignment horizontal="left" vertical="top" wrapText="1"/>
    </xf>
    <xf numFmtId="49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2" borderId="1" xfId="5" applyNumberFormat="1" applyFont="1" applyFill="1" applyBorder="1" applyAlignment="1" applyProtection="1">
      <alignment horizontal="justify" vertical="top" wrapText="1"/>
      <protection hidden="1"/>
    </xf>
    <xf numFmtId="3" fontId="24" fillId="2" borderId="1" xfId="0" applyNumberFormat="1" applyFont="1" applyFill="1" applyBorder="1" applyAlignment="1">
      <alignment horizontal="justify" vertical="top"/>
    </xf>
    <xf numFmtId="0" fontId="23" fillId="2" borderId="1" xfId="5" applyNumberFormat="1" applyFont="1" applyFill="1" applyBorder="1" applyAlignment="1" applyProtection="1">
      <alignment horizontal="left" vertical="top" wrapText="1"/>
      <protection hidden="1"/>
    </xf>
    <xf numFmtId="3" fontId="23" fillId="2" borderId="1" xfId="5" applyNumberFormat="1" applyFont="1" applyFill="1" applyBorder="1" applyAlignment="1" applyProtection="1">
      <alignment horizontal="right" wrapText="1"/>
      <protection hidden="1"/>
    </xf>
    <xf numFmtId="3" fontId="29" fillId="2" borderId="1" xfId="5" applyNumberFormat="1" applyFont="1" applyFill="1" applyBorder="1" applyAlignment="1" applyProtection="1">
      <alignment horizontal="right" wrapText="1"/>
      <protection hidden="1"/>
    </xf>
    <xf numFmtId="49" fontId="24" fillId="2" borderId="1" xfId="3" applyNumberFormat="1" applyFont="1" applyFill="1" applyBorder="1" applyAlignment="1" applyProtection="1">
      <alignment wrapText="1"/>
      <protection hidden="1"/>
    </xf>
    <xf numFmtId="3" fontId="24" fillId="2" borderId="1" xfId="3" applyNumberFormat="1" applyFont="1" applyFill="1" applyBorder="1" applyAlignment="1" applyProtection="1">
      <alignment horizontal="right" wrapText="1"/>
      <protection hidden="1"/>
    </xf>
    <xf numFmtId="3" fontId="23" fillId="2" borderId="1" xfId="3" applyNumberFormat="1" applyFont="1" applyFill="1" applyBorder="1" applyAlignment="1" applyProtection="1">
      <alignment horizontal="right" wrapText="1"/>
      <protection hidden="1"/>
    </xf>
    <xf numFmtId="49" fontId="24" fillId="2" borderId="1" xfId="0" applyNumberFormat="1" applyFont="1" applyFill="1" applyBorder="1" applyAlignment="1"/>
    <xf numFmtId="3" fontId="23" fillId="2" borderId="1" xfId="0" applyNumberFormat="1" applyFont="1" applyFill="1" applyBorder="1" applyAlignment="1" applyProtection="1">
      <alignment horizontal="right" wrapText="1"/>
      <protection hidden="1"/>
    </xf>
    <xf numFmtId="3" fontId="23" fillId="2" borderId="1" xfId="3" applyNumberFormat="1" applyFont="1" applyFill="1" applyBorder="1" applyAlignment="1" applyProtection="1">
      <alignment horizontal="right"/>
    </xf>
    <xf numFmtId="3" fontId="23" fillId="2" borderId="1" xfId="6" applyNumberFormat="1" applyFont="1" applyFill="1" applyBorder="1" applyAlignment="1">
      <alignment horizontal="right"/>
    </xf>
    <xf numFmtId="3" fontId="29" fillId="2" borderId="1" xfId="3" applyNumberFormat="1" applyFont="1" applyFill="1" applyBorder="1" applyAlignment="1" applyProtection="1">
      <alignment horizontal="right" wrapText="1"/>
      <protection hidden="1"/>
    </xf>
    <xf numFmtId="49" fontId="31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3" applyNumberFormat="1" applyFont="1" applyFill="1" applyBorder="1" applyAlignment="1" applyProtection="1">
      <alignment horizontal="left" vertical="top" wrapText="1"/>
      <protection hidden="1"/>
    </xf>
    <xf numFmtId="49" fontId="24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 applyProtection="1">
      <alignment horizontal="left" vertical="top" wrapText="1"/>
      <protection hidden="1"/>
    </xf>
    <xf numFmtId="3" fontId="28" fillId="2" borderId="1" xfId="0" applyNumberFormat="1" applyFont="1" applyFill="1" applyBorder="1" applyAlignment="1">
      <alignment horizontal="right"/>
    </xf>
    <xf numFmtId="0" fontId="24" fillId="2" borderId="1" xfId="3" applyFont="1" applyFill="1" applyBorder="1" applyAlignment="1" applyProtection="1">
      <alignment horizontal="left" vertical="top" wrapText="1"/>
      <protection hidden="1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49" fontId="23" fillId="2" borderId="1" xfId="4" applyNumberFormat="1" applyFont="1" applyFill="1" applyBorder="1" applyAlignment="1" applyProtection="1">
      <alignment horizontal="left" wrapText="1"/>
      <protection hidden="1"/>
    </xf>
    <xf numFmtId="0" fontId="23" fillId="2" borderId="1" xfId="0" applyFont="1" applyFill="1" applyBorder="1" applyAlignment="1">
      <alignment horizontal="left" vertical="top"/>
    </xf>
    <xf numFmtId="49" fontId="23" fillId="2" borderId="0" xfId="4" applyNumberFormat="1" applyFont="1" applyFill="1" applyBorder="1" applyAlignment="1" applyProtection="1">
      <alignment horizontal="center" wrapText="1"/>
      <protection hidden="1"/>
    </xf>
    <xf numFmtId="0" fontId="24" fillId="2" borderId="0" xfId="0" applyFont="1" applyFill="1" applyBorder="1" applyAlignment="1" applyProtection="1">
      <alignment vertical="top" wrapText="1"/>
      <protection hidden="1"/>
    </xf>
    <xf numFmtId="0" fontId="24" fillId="2" borderId="0" xfId="3" applyNumberFormat="1" applyFont="1" applyFill="1" applyBorder="1" applyAlignment="1" applyProtection="1">
      <alignment vertical="top" wrapText="1"/>
      <protection hidden="1"/>
    </xf>
    <xf numFmtId="49" fontId="25" fillId="2" borderId="1" xfId="0" applyNumberFormat="1" applyFont="1" applyFill="1" applyBorder="1" applyAlignment="1" applyProtection="1">
      <alignment horizontal="left" vertical="top" wrapText="1"/>
      <protection hidden="1"/>
    </xf>
    <xf numFmtId="49" fontId="25" fillId="2" borderId="1" xfId="5" applyNumberFormat="1" applyFont="1" applyFill="1" applyBorder="1" applyAlignment="1" applyProtection="1">
      <alignment horizontal="left" vertical="top" wrapText="1"/>
      <protection hidden="1"/>
    </xf>
    <xf numFmtId="0" fontId="31" fillId="2" borderId="1" xfId="5" applyNumberFormat="1" applyFont="1" applyFill="1" applyBorder="1" applyAlignment="1" applyProtection="1">
      <alignment horizontal="left" vertical="top" wrapText="1"/>
      <protection hidden="1"/>
    </xf>
    <xf numFmtId="0" fontId="25" fillId="2" borderId="1" xfId="5" applyNumberFormat="1" applyFont="1" applyFill="1" applyBorder="1" applyAlignment="1" applyProtection="1">
      <alignment horizontal="left" vertical="top" wrapText="1"/>
    </xf>
    <xf numFmtId="0" fontId="25" fillId="2" borderId="1" xfId="2" applyNumberFormat="1" applyFont="1" applyFill="1" applyBorder="1" applyAlignment="1" applyProtection="1">
      <alignment horizontal="left" vertical="top" wrapText="1"/>
    </xf>
    <xf numFmtId="0" fontId="24" fillId="2" borderId="1" xfId="8" applyNumberFormat="1" applyFont="1" applyFill="1" applyBorder="1" applyAlignment="1" applyProtection="1">
      <alignment vertical="top" wrapText="1"/>
      <protection hidden="1"/>
    </xf>
    <xf numFmtId="3" fontId="24" fillId="2" borderId="1" xfId="0" applyNumberFormat="1" applyFont="1" applyFill="1" applyBorder="1" applyAlignment="1">
      <alignment wrapText="1"/>
    </xf>
    <xf numFmtId="3" fontId="24" fillId="2" borderId="1" xfId="0" applyNumberFormat="1" applyFont="1" applyFill="1" applyBorder="1" applyAlignment="1">
      <alignment vertical="top" wrapText="1"/>
    </xf>
    <xf numFmtId="3" fontId="24" fillId="2" borderId="0" xfId="0" applyNumberFormat="1" applyFont="1" applyFill="1" applyBorder="1" applyAlignment="1">
      <alignment horizontal="left" vertical="top" wrapText="1"/>
    </xf>
    <xf numFmtId="3" fontId="29" fillId="2" borderId="1" xfId="2" applyNumberFormat="1" applyFont="1" applyFill="1" applyBorder="1" applyAlignment="1" applyProtection="1">
      <alignment horizontal="right" wrapText="1"/>
      <protection hidden="1"/>
    </xf>
    <xf numFmtId="0" fontId="34" fillId="2" borderId="1" xfId="0" applyFont="1" applyFill="1" applyBorder="1" applyAlignment="1">
      <alignment horizontal="left" vertical="top" wrapText="1"/>
    </xf>
    <xf numFmtId="49" fontId="23" fillId="2" borderId="0" xfId="4" applyNumberFormat="1" applyFont="1" applyFill="1" applyBorder="1" applyAlignment="1" applyProtection="1">
      <alignment wrapText="1"/>
      <protection hidden="1"/>
    </xf>
    <xf numFmtId="49" fontId="23" fillId="2" borderId="2" xfId="4" applyNumberFormat="1" applyFont="1" applyFill="1" applyBorder="1" applyAlignment="1" applyProtection="1">
      <alignment wrapText="1"/>
      <protection hidden="1"/>
    </xf>
    <xf numFmtId="167" fontId="34" fillId="2" borderId="1" xfId="5" applyNumberFormat="1" applyFont="1" applyFill="1" applyBorder="1" applyAlignment="1" applyProtection="1">
      <alignment horizontal="left" vertical="top" wrapText="1"/>
      <protection hidden="1"/>
    </xf>
    <xf numFmtId="49" fontId="23" fillId="2" borderId="1" xfId="4" applyNumberFormat="1" applyFont="1" applyFill="1" applyBorder="1" applyAlignment="1" applyProtection="1">
      <alignment horizontal="left" vertical="top" wrapText="1"/>
      <protection hidden="1"/>
    </xf>
    <xf numFmtId="3" fontId="23" fillId="2" borderId="1" xfId="4" applyNumberFormat="1" applyFont="1" applyFill="1" applyBorder="1" applyAlignment="1" applyProtection="1">
      <alignment horizontal="right" wrapText="1"/>
      <protection hidden="1"/>
    </xf>
    <xf numFmtId="49" fontId="24" fillId="2" borderId="1" xfId="4" applyNumberFormat="1" applyFont="1" applyFill="1" applyBorder="1" applyAlignment="1" applyProtection="1">
      <alignment vertical="top" wrapText="1"/>
      <protection hidden="1"/>
    </xf>
    <xf numFmtId="49" fontId="23" fillId="2" borderId="3" xfId="4" applyNumberFormat="1" applyFont="1" applyFill="1" applyBorder="1" applyAlignment="1" applyProtection="1">
      <alignment wrapText="1"/>
      <protection hidden="1"/>
    </xf>
    <xf numFmtId="3" fontId="23" fillId="2" borderId="0" xfId="0" applyNumberFormat="1" applyFont="1" applyFill="1" applyBorder="1" applyAlignment="1">
      <alignment horizontal="right"/>
    </xf>
    <xf numFmtId="0" fontId="24" fillId="2" borderId="0" xfId="3" applyNumberFormat="1" applyFont="1" applyFill="1" applyBorder="1" applyAlignment="1" applyProtection="1">
      <alignment horizontal="left" vertical="top" wrapText="1"/>
      <protection hidden="1"/>
    </xf>
    <xf numFmtId="49" fontId="28" fillId="2" borderId="1" xfId="4" applyNumberFormat="1" applyFont="1" applyFill="1" applyBorder="1" applyAlignment="1" applyProtection="1">
      <alignment wrapText="1"/>
      <protection hidden="1"/>
    </xf>
    <xf numFmtId="0" fontId="23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 applyProtection="1">
      <alignment horizontal="left" vertical="top" wrapText="1"/>
      <protection hidden="1"/>
    </xf>
    <xf numFmtId="0" fontId="32" fillId="2" borderId="1" xfId="0" applyFont="1" applyFill="1" applyBorder="1" applyAlignment="1">
      <alignment horizontal="left" vertical="top" wrapText="1"/>
    </xf>
    <xf numFmtId="0" fontId="28" fillId="2" borderId="1" xfId="5" applyNumberFormat="1" applyFont="1" applyFill="1" applyBorder="1" applyAlignment="1" applyProtection="1">
      <alignment horizontal="left" vertical="top" wrapText="1"/>
      <protection hidden="1"/>
    </xf>
    <xf numFmtId="0" fontId="33" fillId="2" borderId="1" xfId="0" applyNumberFormat="1" applyFont="1" applyFill="1" applyBorder="1" applyAlignment="1" applyProtection="1">
      <alignment horizontal="left" vertical="top" wrapText="1"/>
    </xf>
    <xf numFmtId="0" fontId="29" fillId="2" borderId="1" xfId="8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Font="1" applyFill="1" applyBorder="1" applyAlignment="1" applyProtection="1">
      <alignment horizontal="left" vertical="top" wrapText="1"/>
      <protection locked="0" hidden="1"/>
    </xf>
    <xf numFmtId="3" fontId="23" fillId="2" borderId="1" xfId="0" applyNumberFormat="1" applyFont="1" applyFill="1" applyBorder="1" applyAlignment="1">
      <alignment horizontal="right" wrapText="1"/>
    </xf>
    <xf numFmtId="3" fontId="25" fillId="2" borderId="1" xfId="0" applyNumberFormat="1" applyFont="1" applyFill="1" applyBorder="1" applyAlignment="1">
      <alignment horizontal="right" wrapText="1"/>
    </xf>
    <xf numFmtId="3" fontId="34" fillId="2" borderId="1" xfId="0" applyNumberFormat="1" applyFont="1" applyFill="1" applyBorder="1" applyAlignment="1">
      <alignment horizontal="left" vertical="top" wrapText="1"/>
    </xf>
    <xf numFmtId="3" fontId="24" fillId="2" borderId="1" xfId="0" applyNumberFormat="1" applyFont="1" applyFill="1" applyBorder="1" applyAlignment="1">
      <alignment horizontal="left" vertical="top"/>
    </xf>
    <xf numFmtId="3" fontId="29" fillId="2" borderId="1" xfId="0" applyNumberFormat="1" applyFont="1" applyFill="1" applyBorder="1" applyAlignment="1">
      <alignment horizontal="left" vertical="top"/>
    </xf>
    <xf numFmtId="0" fontId="29" fillId="2" borderId="1" xfId="9" applyFont="1" applyFill="1" applyBorder="1" applyAlignment="1">
      <alignment horizontal="left" vertical="top" wrapText="1"/>
    </xf>
    <xf numFmtId="0" fontId="24" fillId="2" borderId="1" xfId="9" applyFont="1" applyFill="1" applyBorder="1" applyAlignment="1">
      <alignment horizontal="left" vertical="top" wrapText="1"/>
    </xf>
    <xf numFmtId="4" fontId="23" fillId="2" borderId="0" xfId="0" applyNumberFormat="1" applyFont="1" applyFill="1" applyBorder="1"/>
    <xf numFmtId="0" fontId="24" fillId="2" borderId="1" xfId="0" applyNumberFormat="1" applyFont="1" applyFill="1" applyBorder="1" applyAlignment="1" applyProtection="1">
      <alignment horizontal="left" vertical="top" wrapText="1"/>
    </xf>
    <xf numFmtId="3" fontId="24" fillId="2" borderId="1" xfId="0" applyNumberFormat="1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 wrapText="1"/>
    </xf>
    <xf numFmtId="49" fontId="24" fillId="2" borderId="1" xfId="4" applyNumberFormat="1" applyFont="1" applyFill="1" applyBorder="1" applyAlignment="1" applyProtection="1">
      <alignment horizontal="left" vertical="top" wrapText="1"/>
      <protection hidden="1"/>
    </xf>
    <xf numFmtId="3" fontId="24" fillId="2" borderId="1" xfId="4" applyNumberFormat="1" applyFont="1" applyFill="1" applyBorder="1" applyAlignment="1" applyProtection="1">
      <alignment horizontal="right" wrapText="1"/>
      <protection hidden="1"/>
    </xf>
    <xf numFmtId="0" fontId="31" fillId="2" borderId="1" xfId="0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left" vertical="top" wrapText="1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hidden="1"/>
    </xf>
    <xf numFmtId="3" fontId="24" fillId="2" borderId="1" xfId="3" applyNumberFormat="1" applyFont="1" applyFill="1" applyBorder="1" applyAlignment="1" applyProtection="1">
      <alignment horizontal="left" vertical="top" wrapText="1"/>
      <protection hidden="1"/>
    </xf>
    <xf numFmtId="49" fontId="29" fillId="2" borderId="1" xfId="4" applyNumberFormat="1" applyFont="1" applyFill="1" applyBorder="1" applyAlignment="1" applyProtection="1">
      <alignment horizontal="left" vertical="center" wrapText="1"/>
      <protection hidden="1"/>
    </xf>
    <xf numFmtId="3" fontId="29" fillId="2" borderId="1" xfId="0" applyNumberFormat="1" applyFont="1" applyFill="1" applyBorder="1" applyAlignment="1">
      <alignment horizontal="left" vertical="center" wrapText="1"/>
    </xf>
    <xf numFmtId="3" fontId="29" fillId="2" borderId="0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3" fontId="24" fillId="2" borderId="1" xfId="0" applyNumberFormat="1" applyFont="1" applyFill="1" applyBorder="1" applyAlignment="1"/>
    <xf numFmtId="0" fontId="25" fillId="2" borderId="1" xfId="3" applyNumberFormat="1" applyFont="1" applyFill="1" applyBorder="1" applyAlignment="1" applyProtection="1">
      <alignment vertical="top" wrapText="1"/>
      <protection hidden="1"/>
    </xf>
    <xf numFmtId="3" fontId="24" fillId="2" borderId="1" xfId="3" applyNumberFormat="1" applyFont="1" applyFill="1" applyBorder="1" applyAlignment="1" applyProtection="1">
      <alignment horizontal="left" vertical="top" wrapText="1"/>
    </xf>
    <xf numFmtId="49" fontId="23" fillId="2" borderId="4" xfId="4" applyNumberFormat="1" applyFont="1" applyFill="1" applyBorder="1" applyAlignment="1" applyProtection="1">
      <alignment wrapText="1"/>
      <protection hidden="1"/>
    </xf>
    <xf numFmtId="49" fontId="23" fillId="2" borderId="5" xfId="4" applyNumberFormat="1" applyFont="1" applyFill="1" applyBorder="1" applyAlignment="1" applyProtection="1">
      <alignment wrapText="1"/>
      <protection hidden="1"/>
    </xf>
    <xf numFmtId="0" fontId="25" fillId="2" borderId="1" xfId="0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 applyProtection="1">
      <alignment horizontal="left" vertical="top" wrapText="1"/>
    </xf>
    <xf numFmtId="0" fontId="24" fillId="2" borderId="1" xfId="3" applyFont="1" applyFill="1" applyBorder="1" applyAlignment="1">
      <alignment horizontal="left" vertical="top" wrapText="1"/>
    </xf>
    <xf numFmtId="0" fontId="24" fillId="2" borderId="1" xfId="0" applyFont="1" applyFill="1" applyBorder="1" applyAlignment="1" applyProtection="1">
      <alignment horizontal="justify" vertical="top" wrapText="1"/>
    </xf>
    <xf numFmtId="3" fontId="25" fillId="2" borderId="1" xfId="3" applyNumberFormat="1" applyFont="1" applyFill="1" applyBorder="1" applyAlignment="1" applyProtection="1">
      <alignment horizontal="justify" vertical="top" wrapText="1"/>
    </xf>
    <xf numFmtId="0" fontId="25" fillId="2" borderId="1" xfId="0" applyNumberFormat="1" applyFont="1" applyFill="1" applyBorder="1" applyAlignment="1">
      <alignment horizontal="left" vertical="top" wrapText="1"/>
    </xf>
    <xf numFmtId="165" fontId="24" fillId="2" borderId="1" xfId="1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3" applyFont="1" applyFill="1" applyBorder="1" applyAlignment="1">
      <alignment horizontal="justify" vertical="top" wrapText="1"/>
    </xf>
    <xf numFmtId="166" fontId="24" fillId="2" borderId="1" xfId="3" applyNumberFormat="1" applyFont="1" applyFill="1" applyBorder="1" applyAlignment="1" applyProtection="1">
      <alignment horizontal="justify" vertical="top" wrapText="1"/>
    </xf>
    <xf numFmtId="0" fontId="24" fillId="2" borderId="1" xfId="2" applyNumberFormat="1" applyFont="1" applyFill="1" applyBorder="1" applyAlignment="1" applyProtection="1">
      <alignment horizontal="justify" vertical="top" wrapText="1"/>
      <protection hidden="1"/>
    </xf>
    <xf numFmtId="165" fontId="24" fillId="2" borderId="1" xfId="0" applyNumberFormat="1" applyFont="1" applyFill="1" applyBorder="1" applyAlignment="1" applyProtection="1">
      <alignment horizontal="justify" vertical="top" wrapText="1"/>
    </xf>
    <xf numFmtId="0" fontId="29" fillId="2" borderId="1" xfId="0" applyFont="1" applyFill="1" applyBorder="1" applyAlignment="1">
      <alignment horizontal="justify" vertical="top" wrapText="1"/>
    </xf>
    <xf numFmtId="0" fontId="24" fillId="2" borderId="1" xfId="0" applyNumberFormat="1" applyFont="1" applyFill="1" applyBorder="1" applyAlignment="1">
      <alignment vertical="top" wrapText="1"/>
    </xf>
    <xf numFmtId="4" fontId="24" fillId="2" borderId="1" xfId="0" applyNumberFormat="1" applyFont="1" applyFill="1" applyBorder="1" applyAlignment="1">
      <alignment horizontal="justify" vertical="top" wrapText="1"/>
    </xf>
    <xf numFmtId="49" fontId="24" fillId="2" borderId="1" xfId="5" applyNumberFormat="1" applyFont="1" applyFill="1" applyBorder="1" applyAlignment="1">
      <alignment horizontal="left" vertical="top" wrapText="1"/>
    </xf>
    <xf numFmtId="3" fontId="29" fillId="2" borderId="1" xfId="0" applyNumberFormat="1" applyFont="1" applyFill="1" applyBorder="1" applyAlignment="1">
      <alignment horizontal="left" vertical="top" wrapText="1"/>
    </xf>
    <xf numFmtId="3" fontId="25" fillId="2" borderId="1" xfId="3" applyNumberFormat="1" applyFont="1" applyFill="1" applyBorder="1" applyAlignment="1" applyProtection="1">
      <alignment horizontal="left" vertical="top" wrapText="1"/>
    </xf>
    <xf numFmtId="3" fontId="25" fillId="2" borderId="1" xfId="5" applyNumberFormat="1" applyFont="1" applyFill="1" applyBorder="1" applyAlignment="1" applyProtection="1">
      <alignment horizontal="left" vertical="top" wrapText="1"/>
    </xf>
    <xf numFmtId="0" fontId="25" fillId="2" borderId="1" xfId="0" applyFont="1" applyFill="1" applyBorder="1" applyAlignment="1" applyProtection="1">
      <alignment horizontal="left" vertical="top" wrapText="1"/>
    </xf>
    <xf numFmtId="0" fontId="24" fillId="2" borderId="1" xfId="0" applyNumberFormat="1" applyFont="1" applyFill="1" applyBorder="1" applyAlignment="1" applyProtection="1">
      <alignment vertical="top" wrapText="1"/>
    </xf>
    <xf numFmtId="166" fontId="24" fillId="2" borderId="1" xfId="2" applyNumberFormat="1" applyFont="1" applyFill="1" applyBorder="1" applyAlignment="1" applyProtection="1">
      <alignment horizontal="left" vertical="top" wrapText="1"/>
      <protection hidden="1"/>
    </xf>
    <xf numFmtId="49" fontId="24" fillId="2" borderId="1" xfId="0" applyNumberFormat="1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left" wrapText="1"/>
    </xf>
    <xf numFmtId="0" fontId="24" fillId="2" borderId="1" xfId="7" applyNumberFormat="1" applyFont="1" applyFill="1" applyBorder="1" applyAlignment="1" applyProtection="1">
      <alignment horizontal="left" vertical="top" wrapText="1"/>
      <protection hidden="1"/>
    </xf>
    <xf numFmtId="49" fontId="24" fillId="2" borderId="1" xfId="4" applyNumberFormat="1" applyFont="1" applyFill="1" applyBorder="1" applyAlignment="1" applyProtection="1">
      <alignment horizontal="center" wrapText="1"/>
      <protection hidden="1"/>
    </xf>
    <xf numFmtId="3" fontId="24" fillId="3" borderId="1" xfId="0" applyNumberFormat="1" applyFont="1" applyFill="1" applyBorder="1" applyAlignment="1" applyProtection="1">
      <alignment horizontal="right" wrapText="1"/>
      <protection hidden="1"/>
    </xf>
    <xf numFmtId="0" fontId="24" fillId="2" borderId="1" xfId="7" applyNumberFormat="1" applyFont="1" applyFill="1" applyBorder="1" applyAlignment="1" applyProtection="1">
      <alignment vertical="top" wrapText="1"/>
      <protection hidden="1"/>
    </xf>
    <xf numFmtId="0" fontId="24" fillId="2" borderId="1" xfId="0" applyNumberFormat="1" applyFont="1" applyFill="1" applyBorder="1" applyAlignment="1" applyProtection="1">
      <alignment horizontal="left" vertical="top" wrapText="1"/>
      <protection hidden="1"/>
    </xf>
    <xf numFmtId="0" fontId="24" fillId="2" borderId="1" xfId="5" applyNumberFormat="1" applyFont="1" applyFill="1" applyBorder="1" applyAlignment="1" applyProtection="1">
      <alignment horizontal="left" vertical="top" wrapText="1"/>
      <protection hidden="1"/>
    </xf>
    <xf numFmtId="0" fontId="24" fillId="2" borderId="1" xfId="5" applyNumberFormat="1" applyFont="1" applyFill="1" applyBorder="1" applyAlignment="1" applyProtection="1">
      <alignment vertical="top" wrapText="1"/>
      <protection hidden="1"/>
    </xf>
    <xf numFmtId="3" fontId="24" fillId="2" borderId="1" xfId="0" applyNumberFormat="1" applyFont="1" applyFill="1" applyBorder="1" applyAlignment="1" applyProtection="1">
      <alignment horizontal="right" wrapText="1"/>
      <protection hidden="1"/>
    </xf>
    <xf numFmtId="3" fontId="24" fillId="2" borderId="1" xfId="0" applyNumberFormat="1" applyFont="1" applyFill="1" applyBorder="1" applyAlignment="1">
      <alignment horizontal="right" wrapText="1"/>
    </xf>
    <xf numFmtId="3" fontId="25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 applyProtection="1">
      <alignment horizontal="right"/>
    </xf>
    <xf numFmtId="0" fontId="24" fillId="2" borderId="1" xfId="0" applyNumberFormat="1" applyFont="1" applyFill="1" applyBorder="1" applyAlignment="1" applyProtection="1">
      <alignment horizontal="center" vertical="top" wrapText="1"/>
      <protection hidden="1"/>
    </xf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left" vertical="top" wrapText="1"/>
    </xf>
    <xf numFmtId="3" fontId="24" fillId="0" borderId="0" xfId="0" applyNumberFormat="1" applyFont="1" applyFill="1" applyBorder="1"/>
    <xf numFmtId="0" fontId="24" fillId="2" borderId="1" xfId="2" applyNumberFormat="1" applyFont="1" applyFill="1" applyBorder="1" applyAlignment="1" applyProtection="1">
      <alignment vertical="center" wrapText="1"/>
      <protection hidden="1"/>
    </xf>
    <xf numFmtId="0" fontId="24" fillId="2" borderId="1" xfId="2" applyNumberFormat="1" applyFont="1" applyFill="1" applyBorder="1" applyAlignment="1" applyProtection="1">
      <alignment horizontal="left" vertical="center" wrapText="1"/>
      <protection hidden="1"/>
    </xf>
    <xf numFmtId="0" fontId="34" fillId="2" borderId="1" xfId="0" applyNumberFormat="1" applyFont="1" applyFill="1" applyBorder="1" applyAlignment="1" applyProtection="1">
      <alignment horizontal="left" vertical="top" wrapText="1"/>
      <protection hidden="1"/>
    </xf>
    <xf numFmtId="0" fontId="34" fillId="2" borderId="1" xfId="3" applyNumberFormat="1" applyFont="1" applyFill="1" applyBorder="1" applyAlignment="1" applyProtection="1">
      <alignment horizontal="left" vertical="top" wrapText="1"/>
    </xf>
    <xf numFmtId="0" fontId="24" fillId="2" borderId="1" xfId="8" applyNumberFormat="1" applyFont="1" applyFill="1" applyBorder="1" applyAlignment="1" applyProtection="1">
      <alignment horizontal="justify" vertical="top" wrapText="1"/>
      <protection hidden="1"/>
    </xf>
    <xf numFmtId="3" fontId="24" fillId="2" borderId="1" xfId="2" applyNumberFormat="1" applyFont="1" applyFill="1" applyBorder="1" applyAlignment="1" applyProtection="1">
      <alignment horizontal="right" wrapText="1"/>
      <protection hidden="1"/>
    </xf>
    <xf numFmtId="0" fontId="24" fillId="2" borderId="1" xfId="2" applyNumberFormat="1" applyFont="1" applyFill="1" applyBorder="1" applyAlignment="1" applyProtection="1">
      <alignment horizontal="left" vertical="top" wrapText="1"/>
      <protection hidden="1"/>
    </xf>
    <xf numFmtId="3" fontId="24" fillId="2" borderId="1" xfId="0" applyNumberFormat="1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horizontal="left" vertical="top" wrapText="1"/>
    </xf>
    <xf numFmtId="49" fontId="23" fillId="2" borderId="1" xfId="4" applyNumberFormat="1" applyFont="1" applyFill="1" applyBorder="1" applyAlignment="1" applyProtection="1">
      <alignment horizontal="center" wrapText="1"/>
      <protection hidden="1"/>
    </xf>
    <xf numFmtId="3" fontId="24" fillId="2" borderId="1" xfId="0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4" fillId="2" borderId="1" xfId="3" applyNumberFormat="1" applyFont="1" applyFill="1" applyBorder="1" applyAlignment="1" applyProtection="1">
      <alignment vertical="top" wrapText="1"/>
      <protection hidden="1"/>
    </xf>
    <xf numFmtId="3" fontId="25" fillId="2" borderId="1" xfId="0" applyNumberFormat="1" applyFont="1" applyFill="1" applyBorder="1" applyAlignment="1"/>
    <xf numFmtId="3" fontId="24" fillId="2" borderId="1" xfId="0" applyNumberFormat="1" applyFont="1" applyFill="1" applyBorder="1" applyAlignment="1">
      <alignment horizontal="right"/>
    </xf>
    <xf numFmtId="3" fontId="24" fillId="2" borderId="1" xfId="2" applyNumberFormat="1" applyFont="1" applyFill="1" applyBorder="1" applyAlignment="1" applyProtection="1">
      <alignment horizontal="right" wrapText="1"/>
      <protection hidden="1"/>
    </xf>
    <xf numFmtId="0" fontId="24" fillId="2" borderId="1" xfId="2" applyNumberFormat="1" applyFont="1" applyFill="1" applyBorder="1" applyAlignment="1" applyProtection="1">
      <alignment horizontal="left" vertical="top" wrapText="1"/>
      <protection hidden="1"/>
    </xf>
    <xf numFmtId="3" fontId="24" fillId="2" borderId="1" xfId="6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justify" vertical="top" wrapText="1"/>
    </xf>
    <xf numFmtId="49" fontId="23" fillId="2" borderId="1" xfId="4" applyNumberFormat="1" applyFont="1" applyFill="1" applyBorder="1" applyAlignment="1" applyProtection="1">
      <alignment horizontal="center" wrapText="1"/>
      <protection hidden="1"/>
    </xf>
    <xf numFmtId="49" fontId="24" fillId="2" borderId="1" xfId="0" applyNumberFormat="1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</cellXfs>
  <cellStyles count="54467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L1309"/>
  <sheetViews>
    <sheetView showGridLines="0" tabSelected="1" view="pageBreakPreview" zoomScaleNormal="100" zoomScaleSheetLayoutView="100" workbookViewId="0">
      <pane xSplit="1" ySplit="8" topLeftCell="B1242" activePane="bottomRight" state="frozen"/>
      <selection pane="topRight" activeCell="B1" sqref="B1"/>
      <selection pane="bottomLeft" activeCell="A9" sqref="A9"/>
      <selection pane="bottomRight" activeCell="F1266" sqref="F1266"/>
    </sheetView>
  </sheetViews>
  <sheetFormatPr defaultColWidth="9.140625" defaultRowHeight="15.75" x14ac:dyDescent="0.25"/>
  <cols>
    <col min="1" max="1" width="9.28515625" style="8" customWidth="1"/>
    <col min="2" max="2" width="30.85546875" style="9" customWidth="1"/>
    <col min="3" max="3" width="15.7109375" style="10" customWidth="1"/>
    <col min="4" max="4" width="16.140625" style="10" customWidth="1"/>
    <col min="5" max="5" width="15" style="10" customWidth="1"/>
    <col min="6" max="6" width="92.140625" style="12" customWidth="1"/>
    <col min="7" max="7" width="15.140625" style="13" customWidth="1"/>
    <col min="8" max="8" width="18.5703125" style="13" customWidth="1"/>
    <col min="9" max="9" width="13.5703125" style="13" bestFit="1" customWidth="1"/>
    <col min="10" max="14" width="9.140625" style="13"/>
    <col min="15" max="16384" width="9.140625" style="10"/>
  </cols>
  <sheetData>
    <row r="1" spans="1:8" x14ac:dyDescent="0.25">
      <c r="F1" s="1" t="s">
        <v>108</v>
      </c>
    </row>
    <row r="2" spans="1:8" x14ac:dyDescent="0.25">
      <c r="F2" s="2" t="s">
        <v>109</v>
      </c>
    </row>
    <row r="3" spans="1:8" x14ac:dyDescent="0.25">
      <c r="F3" s="14"/>
    </row>
    <row r="4" spans="1:8" ht="40.5" customHeight="1" x14ac:dyDescent="0.25">
      <c r="A4" s="219" t="s">
        <v>265</v>
      </c>
      <c r="B4" s="219"/>
      <c r="C4" s="219"/>
      <c r="D4" s="219"/>
      <c r="E4" s="219"/>
      <c r="F4" s="219"/>
    </row>
    <row r="5" spans="1:8" x14ac:dyDescent="0.25">
      <c r="B5" s="12"/>
      <c r="F5" s="15" t="s">
        <v>110</v>
      </c>
    </row>
    <row r="6" spans="1:8" ht="17.25" customHeight="1" x14ac:dyDescent="0.25">
      <c r="A6" s="220" t="s">
        <v>0</v>
      </c>
      <c r="B6" s="221" t="s">
        <v>68</v>
      </c>
      <c r="C6" s="221" t="s">
        <v>75</v>
      </c>
      <c r="D6" s="221" t="s">
        <v>378</v>
      </c>
      <c r="E6" s="221" t="s">
        <v>379</v>
      </c>
      <c r="F6" s="222" t="s">
        <v>358</v>
      </c>
    </row>
    <row r="7" spans="1:8" ht="18.75" customHeight="1" x14ac:dyDescent="0.25">
      <c r="A7" s="220"/>
      <c r="B7" s="221"/>
      <c r="C7" s="221"/>
      <c r="D7" s="221"/>
      <c r="E7" s="221"/>
      <c r="F7" s="222"/>
    </row>
    <row r="8" spans="1:8" ht="27.75" customHeight="1" x14ac:dyDescent="0.25">
      <c r="A8" s="220"/>
      <c r="B8" s="221"/>
      <c r="C8" s="221"/>
      <c r="D8" s="221"/>
      <c r="E8" s="221"/>
      <c r="F8" s="222"/>
    </row>
    <row r="9" spans="1:8" ht="49.5" customHeight="1" x14ac:dyDescent="0.25">
      <c r="A9" s="208" t="s">
        <v>76</v>
      </c>
      <c r="B9" s="16" t="s">
        <v>1</v>
      </c>
      <c r="C9" s="7">
        <f>C10+C14+C72+C54+C57+C78+C68+C63</f>
        <v>792479120</v>
      </c>
      <c r="D9" s="7">
        <f>D10+D14+D72+D54+D57+D78+D68+D63</f>
        <v>197525521</v>
      </c>
      <c r="E9" s="7">
        <f>E10+E14+E72+E54+E57+E78+E68+E63</f>
        <v>0</v>
      </c>
      <c r="F9" s="165"/>
      <c r="G9" s="17"/>
      <c r="H9" s="17"/>
    </row>
    <row r="10" spans="1:8" ht="78.75" x14ac:dyDescent="0.25">
      <c r="A10" s="208" t="s">
        <v>77</v>
      </c>
      <c r="B10" s="18" t="s">
        <v>167</v>
      </c>
      <c r="C10" s="7">
        <f>C11</f>
        <v>0</v>
      </c>
      <c r="D10" s="7">
        <f t="shared" ref="D10:E10" si="0">D11</f>
        <v>1000</v>
      </c>
      <c r="E10" s="7">
        <f t="shared" si="0"/>
        <v>0</v>
      </c>
      <c r="F10" s="19"/>
      <c r="G10" s="17"/>
      <c r="H10" s="17"/>
    </row>
    <row r="11" spans="1:8" ht="34.5" customHeight="1" x14ac:dyDescent="0.25">
      <c r="A11" s="208"/>
      <c r="B11" s="20" t="s">
        <v>261</v>
      </c>
      <c r="C11" s="21">
        <f>C12+C13</f>
        <v>0</v>
      </c>
      <c r="D11" s="21">
        <f t="shared" ref="D11:E11" si="1">D12+D13</f>
        <v>1000</v>
      </c>
      <c r="E11" s="21">
        <f t="shared" si="1"/>
        <v>0</v>
      </c>
      <c r="F11" s="19"/>
      <c r="G11" s="17"/>
      <c r="H11" s="17"/>
    </row>
    <row r="12" spans="1:8" ht="64.5" customHeight="1" x14ac:dyDescent="0.25">
      <c r="A12" s="208"/>
      <c r="B12" s="196" t="s">
        <v>287</v>
      </c>
      <c r="C12" s="209"/>
      <c r="D12" s="209">
        <v>1000</v>
      </c>
      <c r="E12" s="209"/>
      <c r="F12" s="203" t="s">
        <v>357</v>
      </c>
      <c r="G12" s="17"/>
      <c r="H12" s="17"/>
    </row>
    <row r="13" spans="1:8" hidden="1" x14ac:dyDescent="0.25">
      <c r="A13" s="208"/>
      <c r="B13" s="196"/>
      <c r="C13" s="209"/>
      <c r="D13" s="209"/>
      <c r="E13" s="209"/>
      <c r="F13" s="19"/>
      <c r="G13" s="17"/>
      <c r="H13" s="17"/>
    </row>
    <row r="14" spans="1:8" ht="64.5" customHeight="1" x14ac:dyDescent="0.25">
      <c r="A14" s="208" t="s">
        <v>78</v>
      </c>
      <c r="B14" s="22" t="s">
        <v>26</v>
      </c>
      <c r="C14" s="23">
        <f>C15</f>
        <v>792479120</v>
      </c>
      <c r="D14" s="23">
        <f t="shared" ref="D14:E14" si="2">D15</f>
        <v>196024521</v>
      </c>
      <c r="E14" s="23">
        <f t="shared" si="2"/>
        <v>0</v>
      </c>
      <c r="F14" s="166"/>
      <c r="G14" s="17"/>
      <c r="H14" s="17"/>
    </row>
    <row r="15" spans="1:8" ht="47.25" x14ac:dyDescent="0.25">
      <c r="A15" s="208"/>
      <c r="B15" s="20" t="s">
        <v>271</v>
      </c>
      <c r="C15" s="24">
        <f>SUM(C16:C53)</f>
        <v>792479120</v>
      </c>
      <c r="D15" s="24">
        <f>SUM(D16:D53)</f>
        <v>196024521</v>
      </c>
      <c r="E15" s="24">
        <f>SUM(E16:E53)</f>
        <v>0</v>
      </c>
      <c r="F15" s="166"/>
      <c r="G15" s="17"/>
      <c r="H15" s="17"/>
    </row>
    <row r="16" spans="1:8" ht="66" customHeight="1" x14ac:dyDescent="0.25">
      <c r="A16" s="208"/>
      <c r="B16" s="186"/>
      <c r="C16" s="194">
        <v>32150400</v>
      </c>
      <c r="D16" s="189"/>
      <c r="E16" s="189"/>
      <c r="F16" s="203" t="s">
        <v>400</v>
      </c>
      <c r="G16" s="17"/>
      <c r="H16" s="17"/>
    </row>
    <row r="17" spans="1:8" ht="63" customHeight="1" x14ac:dyDescent="0.25">
      <c r="A17" s="208"/>
      <c r="B17" s="186"/>
      <c r="C17" s="194">
        <v>37635800</v>
      </c>
      <c r="D17" s="189"/>
      <c r="E17" s="189"/>
      <c r="F17" s="203" t="s">
        <v>401</v>
      </c>
      <c r="G17" s="17"/>
      <c r="H17" s="17"/>
    </row>
    <row r="18" spans="1:8" ht="51" customHeight="1" x14ac:dyDescent="0.25">
      <c r="A18" s="208"/>
      <c r="B18" s="186"/>
      <c r="C18" s="194">
        <v>36372700</v>
      </c>
      <c r="D18" s="189"/>
      <c r="E18" s="189"/>
      <c r="F18" s="203" t="s">
        <v>402</v>
      </c>
      <c r="G18" s="17"/>
      <c r="H18" s="17"/>
    </row>
    <row r="19" spans="1:8" ht="52.5" customHeight="1" x14ac:dyDescent="0.25">
      <c r="A19" s="208"/>
      <c r="B19" s="186"/>
      <c r="C19" s="194">
        <v>69766000</v>
      </c>
      <c r="D19" s="189"/>
      <c r="E19" s="189"/>
      <c r="F19" s="203" t="s">
        <v>403</v>
      </c>
      <c r="G19" s="17"/>
      <c r="H19" s="17"/>
    </row>
    <row r="20" spans="1:8" ht="64.5" customHeight="1" x14ac:dyDescent="0.25">
      <c r="A20" s="208"/>
      <c r="B20" s="186"/>
      <c r="C20" s="194">
        <v>546963100</v>
      </c>
      <c r="D20" s="189"/>
      <c r="E20" s="189"/>
      <c r="F20" s="203" t="s">
        <v>404</v>
      </c>
      <c r="G20" s="17"/>
      <c r="H20" s="17"/>
    </row>
    <row r="21" spans="1:8" ht="94.5" x14ac:dyDescent="0.25">
      <c r="A21" s="208"/>
      <c r="B21" s="196"/>
      <c r="C21" s="194">
        <v>1380120</v>
      </c>
      <c r="D21" s="189"/>
      <c r="E21" s="189"/>
      <c r="F21" s="203" t="s">
        <v>405</v>
      </c>
      <c r="G21" s="17"/>
      <c r="H21" s="17"/>
    </row>
    <row r="22" spans="1:8" ht="85.5" customHeight="1" x14ac:dyDescent="0.25">
      <c r="A22" s="208"/>
      <c r="B22" s="196"/>
      <c r="C22" s="194">
        <v>9585700</v>
      </c>
      <c r="D22" s="189"/>
      <c r="E22" s="189"/>
      <c r="F22" s="203" t="s">
        <v>406</v>
      </c>
      <c r="G22" s="17"/>
      <c r="H22" s="17"/>
    </row>
    <row r="23" spans="1:8" ht="96.75" customHeight="1" x14ac:dyDescent="0.25">
      <c r="A23" s="208"/>
      <c r="B23" s="196"/>
      <c r="C23" s="194">
        <v>58625300</v>
      </c>
      <c r="D23" s="189">
        <v>58625300</v>
      </c>
      <c r="E23" s="189"/>
      <c r="F23" s="203" t="s">
        <v>428</v>
      </c>
      <c r="G23" s="17"/>
      <c r="H23" s="17"/>
    </row>
    <row r="24" spans="1:8" ht="83.25" hidden="1" customHeight="1" x14ac:dyDescent="0.25">
      <c r="A24" s="208"/>
      <c r="B24" s="196"/>
      <c r="C24" s="194"/>
      <c r="D24" s="189"/>
      <c r="E24" s="189"/>
      <c r="F24" s="193"/>
      <c r="G24" s="17"/>
      <c r="H24" s="17"/>
    </row>
    <row r="25" spans="1:8" ht="20.25" customHeight="1" x14ac:dyDescent="0.25">
      <c r="A25" s="208"/>
      <c r="B25" s="196"/>
      <c r="C25" s="194"/>
      <c r="D25" s="189">
        <f>28495972+1050000+10272703+2580000</f>
        <v>42398675</v>
      </c>
      <c r="E25" s="189"/>
      <c r="F25" s="203" t="s">
        <v>385</v>
      </c>
      <c r="G25" s="17"/>
      <c r="H25" s="17"/>
    </row>
    <row r="26" spans="1:8" ht="9.75" hidden="1" customHeight="1" x14ac:dyDescent="0.25">
      <c r="A26" s="208"/>
      <c r="B26" s="195"/>
      <c r="C26" s="194"/>
      <c r="D26" s="189"/>
      <c r="E26" s="189"/>
      <c r="F26" s="203"/>
      <c r="G26" s="17"/>
      <c r="H26" s="17"/>
    </row>
    <row r="27" spans="1:8" hidden="1" x14ac:dyDescent="0.25">
      <c r="A27" s="208"/>
      <c r="B27" s="196"/>
      <c r="C27" s="194"/>
      <c r="D27" s="189"/>
      <c r="E27" s="189"/>
      <c r="F27" s="203"/>
      <c r="G27" s="17"/>
      <c r="H27" s="17"/>
    </row>
    <row r="28" spans="1:8" hidden="1" x14ac:dyDescent="0.25">
      <c r="A28" s="208"/>
      <c r="B28" s="186"/>
      <c r="C28" s="194"/>
      <c r="D28" s="189"/>
      <c r="E28" s="189"/>
      <c r="F28" s="203"/>
      <c r="G28" s="17"/>
      <c r="H28" s="17"/>
    </row>
    <row r="29" spans="1:8" hidden="1" x14ac:dyDescent="0.25">
      <c r="A29" s="208"/>
      <c r="B29" s="196"/>
      <c r="C29" s="194"/>
      <c r="D29" s="189"/>
      <c r="E29" s="189"/>
      <c r="F29" s="203"/>
      <c r="G29" s="17"/>
      <c r="H29" s="17"/>
    </row>
    <row r="30" spans="1:8" hidden="1" x14ac:dyDescent="0.25">
      <c r="A30" s="208"/>
      <c r="B30" s="196"/>
      <c r="C30" s="194"/>
      <c r="D30" s="189"/>
      <c r="E30" s="189"/>
      <c r="F30" s="203"/>
      <c r="G30" s="17"/>
      <c r="H30" s="17"/>
    </row>
    <row r="31" spans="1:8" hidden="1" x14ac:dyDescent="0.25">
      <c r="A31" s="208"/>
      <c r="B31" s="196"/>
      <c r="C31" s="194"/>
      <c r="D31" s="189"/>
      <c r="E31" s="189"/>
      <c r="F31" s="203"/>
      <c r="G31" s="17"/>
      <c r="H31" s="17"/>
    </row>
    <row r="32" spans="1:8" hidden="1" x14ac:dyDescent="0.25">
      <c r="A32" s="208"/>
      <c r="B32" s="196"/>
      <c r="C32" s="194"/>
      <c r="D32" s="189"/>
      <c r="E32" s="189"/>
      <c r="F32" s="203"/>
      <c r="G32" s="17"/>
      <c r="H32" s="17"/>
    </row>
    <row r="33" spans="1:8" ht="48.75" customHeight="1" x14ac:dyDescent="0.25">
      <c r="A33" s="208"/>
      <c r="B33" s="196"/>
      <c r="C33" s="194"/>
      <c r="D33" s="189">
        <f>364741+431183+14810261+53841700+2052661+10000000</f>
        <v>81500546</v>
      </c>
      <c r="E33" s="189"/>
      <c r="F33" s="203" t="s">
        <v>424</v>
      </c>
      <c r="G33" s="17"/>
      <c r="H33" s="17"/>
    </row>
    <row r="34" spans="1:8" hidden="1" x14ac:dyDescent="0.25">
      <c r="A34" s="208"/>
      <c r="B34" s="196"/>
      <c r="C34" s="194"/>
      <c r="D34" s="189"/>
      <c r="E34" s="189"/>
      <c r="F34" s="203"/>
      <c r="G34" s="17"/>
      <c r="H34" s="17"/>
    </row>
    <row r="35" spans="1:8" ht="68.25" hidden="1" customHeight="1" x14ac:dyDescent="0.25">
      <c r="A35" s="208"/>
      <c r="B35" s="196"/>
      <c r="C35" s="194"/>
      <c r="D35" s="184"/>
      <c r="E35" s="189"/>
      <c r="F35" s="203"/>
      <c r="G35" s="17"/>
      <c r="H35" s="17"/>
    </row>
    <row r="36" spans="1:8" ht="149.25" hidden="1" customHeight="1" x14ac:dyDescent="0.25">
      <c r="A36" s="208"/>
      <c r="B36" s="196"/>
      <c r="C36" s="194"/>
      <c r="D36" s="189"/>
      <c r="E36" s="189"/>
      <c r="F36" s="203"/>
      <c r="G36" s="17"/>
      <c r="H36" s="17"/>
    </row>
    <row r="37" spans="1:8" ht="49.5" hidden="1" customHeight="1" x14ac:dyDescent="0.25">
      <c r="A37" s="208"/>
      <c r="B37" s="196"/>
      <c r="C37" s="194"/>
      <c r="D37" s="189"/>
      <c r="E37" s="189"/>
      <c r="F37" s="203"/>
      <c r="G37" s="17"/>
      <c r="H37" s="17"/>
    </row>
    <row r="38" spans="1:8" ht="21" hidden="1" customHeight="1" x14ac:dyDescent="0.25">
      <c r="A38" s="208"/>
      <c r="B38" s="196"/>
      <c r="C38" s="194"/>
      <c r="D38" s="189"/>
      <c r="E38" s="189"/>
      <c r="F38" s="203"/>
      <c r="G38" s="17"/>
      <c r="H38" s="17"/>
    </row>
    <row r="39" spans="1:8" hidden="1" x14ac:dyDescent="0.25">
      <c r="A39" s="208"/>
      <c r="B39" s="196"/>
      <c r="C39" s="194"/>
      <c r="D39" s="189"/>
      <c r="E39" s="189"/>
      <c r="F39" s="203"/>
      <c r="G39" s="17"/>
      <c r="H39" s="17"/>
    </row>
    <row r="40" spans="1:8" ht="53.25" hidden="1" customHeight="1" x14ac:dyDescent="0.25">
      <c r="A40" s="208"/>
      <c r="B40" s="196"/>
      <c r="C40" s="194"/>
      <c r="D40" s="189"/>
      <c r="E40" s="189"/>
      <c r="F40" s="203"/>
      <c r="G40" s="17"/>
      <c r="H40" s="17"/>
    </row>
    <row r="41" spans="1:8" ht="69" hidden="1" customHeight="1" x14ac:dyDescent="0.25">
      <c r="A41" s="208"/>
      <c r="B41" s="196"/>
      <c r="C41" s="194"/>
      <c r="D41" s="189"/>
      <c r="E41" s="189"/>
      <c r="F41" s="203"/>
      <c r="G41" s="17"/>
      <c r="H41" s="17"/>
    </row>
    <row r="42" spans="1:8" hidden="1" x14ac:dyDescent="0.25">
      <c r="A42" s="208"/>
      <c r="B42" s="196"/>
      <c r="C42" s="194"/>
      <c r="D42" s="189"/>
      <c r="E42" s="189"/>
      <c r="F42" s="203"/>
      <c r="G42" s="17"/>
      <c r="H42" s="17"/>
    </row>
    <row r="43" spans="1:8" ht="63" customHeight="1" x14ac:dyDescent="0.25">
      <c r="A43" s="208"/>
      <c r="B43" s="196"/>
      <c r="C43" s="194"/>
      <c r="D43" s="189">
        <v>13500000</v>
      </c>
      <c r="E43" s="189"/>
      <c r="F43" s="203" t="s">
        <v>427</v>
      </c>
      <c r="G43" s="17"/>
      <c r="H43" s="17"/>
    </row>
    <row r="44" spans="1:8" ht="51" hidden="1" customHeight="1" x14ac:dyDescent="0.25">
      <c r="A44" s="208"/>
      <c r="B44" s="186"/>
      <c r="C44" s="194"/>
      <c r="D44" s="189"/>
      <c r="E44" s="189"/>
      <c r="F44" s="186"/>
      <c r="G44" s="17"/>
      <c r="H44" s="17"/>
    </row>
    <row r="45" spans="1:8" ht="50.25" hidden="1" customHeight="1" x14ac:dyDescent="0.25">
      <c r="A45" s="208"/>
      <c r="B45" s="196"/>
      <c r="C45" s="194"/>
      <c r="D45" s="189"/>
      <c r="E45" s="189"/>
      <c r="F45" s="186"/>
      <c r="G45" s="17"/>
      <c r="H45" s="17"/>
    </row>
    <row r="46" spans="1:8" hidden="1" x14ac:dyDescent="0.25">
      <c r="A46" s="208"/>
      <c r="B46" s="196"/>
      <c r="C46" s="194"/>
      <c r="D46" s="189"/>
      <c r="E46" s="189"/>
      <c r="F46" s="186"/>
      <c r="G46" s="17"/>
      <c r="H46" s="17"/>
    </row>
    <row r="47" spans="1:8" ht="52.5" hidden="1" customHeight="1" x14ac:dyDescent="0.25">
      <c r="A47" s="208"/>
      <c r="B47" s="186"/>
      <c r="C47" s="194"/>
      <c r="D47" s="189"/>
      <c r="E47" s="189"/>
      <c r="F47" s="186"/>
      <c r="G47" s="17"/>
      <c r="H47" s="17"/>
    </row>
    <row r="48" spans="1:8" ht="80.25" hidden="1" customHeight="1" x14ac:dyDescent="0.25">
      <c r="A48" s="208"/>
      <c r="B48" s="196"/>
      <c r="C48" s="194"/>
      <c r="D48" s="189"/>
      <c r="E48" s="189"/>
      <c r="F48" s="186"/>
      <c r="G48" s="17"/>
      <c r="H48" s="17"/>
    </row>
    <row r="49" spans="1:8" ht="34.5" hidden="1" customHeight="1" x14ac:dyDescent="0.25">
      <c r="A49" s="208"/>
      <c r="B49" s="196"/>
      <c r="C49" s="194"/>
      <c r="D49" s="189"/>
      <c r="E49" s="189"/>
      <c r="F49" s="186"/>
      <c r="G49" s="17"/>
      <c r="H49" s="17"/>
    </row>
    <row r="50" spans="1:8" ht="34.5" hidden="1" customHeight="1" x14ac:dyDescent="0.25">
      <c r="A50" s="208"/>
      <c r="B50" s="196"/>
      <c r="C50" s="194"/>
      <c r="D50" s="189"/>
      <c r="E50" s="189"/>
      <c r="F50" s="186"/>
      <c r="G50" s="17"/>
      <c r="H50" s="17"/>
    </row>
    <row r="51" spans="1:8" ht="49.5" hidden="1" customHeight="1" x14ac:dyDescent="0.25">
      <c r="A51" s="208"/>
      <c r="B51" s="196"/>
      <c r="C51" s="194"/>
      <c r="D51" s="189"/>
      <c r="E51" s="189"/>
      <c r="F51" s="186"/>
      <c r="G51" s="17"/>
      <c r="H51" s="17"/>
    </row>
    <row r="52" spans="1:8" hidden="1" x14ac:dyDescent="0.25">
      <c r="A52" s="208"/>
      <c r="B52" s="196"/>
      <c r="C52" s="194"/>
      <c r="D52" s="189"/>
      <c r="E52" s="189"/>
      <c r="F52" s="186"/>
      <c r="G52" s="17"/>
      <c r="H52" s="17"/>
    </row>
    <row r="53" spans="1:8" hidden="1" x14ac:dyDescent="0.25">
      <c r="A53" s="208"/>
      <c r="B53" s="20"/>
      <c r="C53" s="194"/>
      <c r="D53" s="189"/>
      <c r="E53" s="189"/>
      <c r="F53" s="26"/>
      <c r="G53" s="17"/>
      <c r="H53" s="17"/>
    </row>
    <row r="54" spans="1:8" ht="63" hidden="1" x14ac:dyDescent="0.25">
      <c r="A54" s="208" t="s">
        <v>175</v>
      </c>
      <c r="B54" s="18" t="s">
        <v>176</v>
      </c>
      <c r="C54" s="23">
        <f>C55</f>
        <v>0</v>
      </c>
      <c r="D54" s="23">
        <f t="shared" ref="D54:E55" si="3">D55</f>
        <v>0</v>
      </c>
      <c r="E54" s="23">
        <f t="shared" si="3"/>
        <v>0</v>
      </c>
      <c r="F54" s="26"/>
      <c r="G54" s="17"/>
      <c r="H54" s="17"/>
    </row>
    <row r="55" spans="1:8" ht="47.25" hidden="1" x14ac:dyDescent="0.25">
      <c r="A55" s="208"/>
      <c r="B55" s="20" t="s">
        <v>271</v>
      </c>
      <c r="C55" s="24">
        <f>C56</f>
        <v>0</v>
      </c>
      <c r="D55" s="24">
        <f t="shared" si="3"/>
        <v>0</v>
      </c>
      <c r="E55" s="24">
        <f t="shared" si="3"/>
        <v>0</v>
      </c>
      <c r="F55" s="25"/>
      <c r="G55" s="17"/>
      <c r="H55" s="17"/>
    </row>
    <row r="56" spans="1:8" hidden="1" x14ac:dyDescent="0.25">
      <c r="A56" s="208"/>
      <c r="B56" s="20"/>
      <c r="C56" s="194"/>
      <c r="D56" s="189"/>
      <c r="E56" s="189"/>
      <c r="F56" s="186"/>
      <c r="G56" s="17"/>
      <c r="H56" s="17"/>
    </row>
    <row r="57" spans="1:8" ht="63" x14ac:dyDescent="0.25">
      <c r="A57" s="208" t="s">
        <v>177</v>
      </c>
      <c r="B57" s="18" t="s">
        <v>178</v>
      </c>
      <c r="C57" s="23">
        <f>C58+C61</f>
        <v>0</v>
      </c>
      <c r="D57" s="23">
        <f>D58+D61</f>
        <v>1500000</v>
      </c>
      <c r="E57" s="23">
        <f t="shared" ref="E57" si="4">E58+E61</f>
        <v>0</v>
      </c>
      <c r="F57" s="26"/>
      <c r="G57" s="17"/>
      <c r="H57" s="17"/>
    </row>
    <row r="58" spans="1:8" ht="47.25" x14ac:dyDescent="0.25">
      <c r="A58" s="208"/>
      <c r="B58" s="20" t="s">
        <v>271</v>
      </c>
      <c r="C58" s="24">
        <f>C59+C60</f>
        <v>0</v>
      </c>
      <c r="D58" s="24">
        <f t="shared" ref="D58:E58" si="5">D59+D60</f>
        <v>1500000</v>
      </c>
      <c r="E58" s="24">
        <f t="shared" si="5"/>
        <v>0</v>
      </c>
      <c r="F58" s="26"/>
      <c r="G58" s="17"/>
      <c r="H58" s="17"/>
    </row>
    <row r="59" spans="1:8" ht="47.25" x14ac:dyDescent="0.25">
      <c r="A59" s="208"/>
      <c r="B59" s="186"/>
      <c r="C59" s="194"/>
      <c r="D59" s="189">
        <v>1500000</v>
      </c>
      <c r="E59" s="189"/>
      <c r="F59" s="203" t="s">
        <v>380</v>
      </c>
      <c r="G59" s="17"/>
      <c r="H59" s="17"/>
    </row>
    <row r="60" spans="1:8" ht="51.75" hidden="1" customHeight="1" x14ac:dyDescent="0.25">
      <c r="A60" s="208"/>
      <c r="B60" s="20"/>
      <c r="C60" s="194"/>
      <c r="D60" s="189"/>
      <c r="E60" s="189"/>
      <c r="F60" s="186"/>
      <c r="G60" s="17"/>
      <c r="H60" s="17"/>
    </row>
    <row r="61" spans="1:8" ht="31.5" hidden="1" x14ac:dyDescent="0.25">
      <c r="A61" s="208"/>
      <c r="B61" s="20" t="s">
        <v>261</v>
      </c>
      <c r="C61" s="24">
        <f>C62</f>
        <v>0</v>
      </c>
      <c r="D61" s="24">
        <f>D62</f>
        <v>0</v>
      </c>
      <c r="E61" s="24">
        <f t="shared" ref="E61" si="6">E62</f>
        <v>0</v>
      </c>
      <c r="F61" s="26"/>
      <c r="G61" s="17"/>
      <c r="H61" s="17"/>
    </row>
    <row r="62" spans="1:8" ht="159" hidden="1" customHeight="1" x14ac:dyDescent="0.25">
      <c r="A62" s="208"/>
      <c r="B62" s="186" t="s">
        <v>288</v>
      </c>
      <c r="C62" s="194"/>
      <c r="D62" s="189"/>
      <c r="E62" s="189"/>
      <c r="F62" s="201"/>
      <c r="G62" s="17"/>
      <c r="H62" s="17"/>
    </row>
    <row r="63" spans="1:8" ht="66.75" hidden="1" customHeight="1" x14ac:dyDescent="0.25">
      <c r="A63" s="208" t="s">
        <v>255</v>
      </c>
      <c r="B63" s="18" t="s">
        <v>256</v>
      </c>
      <c r="C63" s="23">
        <f>C64+C66</f>
        <v>0</v>
      </c>
      <c r="D63" s="23">
        <f t="shared" ref="D63:E63" si="7">D64+D66</f>
        <v>0</v>
      </c>
      <c r="E63" s="23">
        <f t="shared" si="7"/>
        <v>0</v>
      </c>
      <c r="F63" s="26"/>
      <c r="G63" s="17"/>
      <c r="H63" s="17"/>
    </row>
    <row r="64" spans="1:8" ht="47.25" hidden="1" x14ac:dyDescent="0.25">
      <c r="A64" s="208"/>
      <c r="B64" s="20" t="s">
        <v>271</v>
      </c>
      <c r="C64" s="24">
        <f>C65</f>
        <v>0</v>
      </c>
      <c r="D64" s="24">
        <f t="shared" ref="D64:E64" si="8">D65</f>
        <v>0</v>
      </c>
      <c r="E64" s="24">
        <f t="shared" si="8"/>
        <v>0</v>
      </c>
      <c r="F64" s="26"/>
      <c r="G64" s="17"/>
      <c r="H64" s="17"/>
    </row>
    <row r="65" spans="1:8" hidden="1" x14ac:dyDescent="0.25">
      <c r="A65" s="208"/>
      <c r="B65" s="196"/>
      <c r="C65" s="194"/>
      <c r="D65" s="189"/>
      <c r="E65" s="189"/>
      <c r="F65" s="26"/>
      <c r="G65" s="17"/>
      <c r="H65" s="17"/>
    </row>
    <row r="66" spans="1:8" ht="31.5" hidden="1" x14ac:dyDescent="0.25">
      <c r="A66" s="208"/>
      <c r="B66" s="91" t="s">
        <v>115</v>
      </c>
      <c r="C66" s="24">
        <f>C67</f>
        <v>0</v>
      </c>
      <c r="D66" s="24">
        <f t="shared" ref="D66:E66" si="9">D67</f>
        <v>0</v>
      </c>
      <c r="E66" s="24">
        <f t="shared" si="9"/>
        <v>0</v>
      </c>
      <c r="F66" s="26"/>
      <c r="G66" s="17"/>
      <c r="H66" s="17"/>
    </row>
    <row r="67" spans="1:8" ht="161.25" hidden="1" customHeight="1" x14ac:dyDescent="0.25">
      <c r="A67" s="208"/>
      <c r="B67" s="196" t="s">
        <v>297</v>
      </c>
      <c r="C67" s="194"/>
      <c r="D67" s="189"/>
      <c r="E67" s="189"/>
      <c r="F67" s="186"/>
      <c r="G67" s="17"/>
      <c r="H67" s="17"/>
    </row>
    <row r="68" spans="1:8" ht="94.5" hidden="1" x14ac:dyDescent="0.25">
      <c r="A68" s="208" t="s">
        <v>190</v>
      </c>
      <c r="B68" s="18" t="s">
        <v>264</v>
      </c>
      <c r="C68" s="23">
        <f>C69</f>
        <v>0</v>
      </c>
      <c r="D68" s="23">
        <f t="shared" ref="D68:E68" si="10">D69</f>
        <v>0</v>
      </c>
      <c r="E68" s="23">
        <f t="shared" si="10"/>
        <v>0</v>
      </c>
      <c r="F68" s="186"/>
      <c r="G68" s="17"/>
      <c r="H68" s="17"/>
    </row>
    <row r="69" spans="1:8" ht="47.25" hidden="1" x14ac:dyDescent="0.25">
      <c r="A69" s="208"/>
      <c r="B69" s="20" t="s">
        <v>271</v>
      </c>
      <c r="C69" s="194">
        <f>SUM(C70:C71)</f>
        <v>0</v>
      </c>
      <c r="D69" s="194">
        <f t="shared" ref="D69:E69" si="11">SUM(D70:D71)</f>
        <v>0</v>
      </c>
      <c r="E69" s="194">
        <f t="shared" si="11"/>
        <v>0</v>
      </c>
      <c r="F69" s="186"/>
      <c r="G69" s="17"/>
      <c r="H69" s="17"/>
    </row>
    <row r="70" spans="1:8" hidden="1" x14ac:dyDescent="0.25">
      <c r="A70" s="208"/>
      <c r="B70" s="20"/>
      <c r="C70" s="194"/>
      <c r="D70" s="189"/>
      <c r="E70" s="189"/>
      <c r="F70" s="186"/>
      <c r="G70" s="17"/>
      <c r="H70" s="17"/>
    </row>
    <row r="71" spans="1:8" hidden="1" x14ac:dyDescent="0.25">
      <c r="A71" s="208"/>
      <c r="B71" s="20"/>
      <c r="C71" s="194"/>
      <c r="D71" s="189"/>
      <c r="E71" s="189"/>
      <c r="F71" s="186"/>
      <c r="G71" s="17"/>
      <c r="H71" s="17"/>
    </row>
    <row r="72" spans="1:8" ht="141.75" hidden="1" x14ac:dyDescent="0.25">
      <c r="A72" s="208" t="s">
        <v>146</v>
      </c>
      <c r="B72" s="18" t="s">
        <v>147</v>
      </c>
      <c r="C72" s="23">
        <f>C73+C76</f>
        <v>0</v>
      </c>
      <c r="D72" s="23">
        <f t="shared" ref="D72:E72" si="12">D73+D76</f>
        <v>0</v>
      </c>
      <c r="E72" s="23">
        <f t="shared" si="12"/>
        <v>0</v>
      </c>
      <c r="F72" s="186"/>
      <c r="G72" s="17"/>
      <c r="H72" s="17"/>
    </row>
    <row r="73" spans="1:8" ht="47.25" hidden="1" x14ac:dyDescent="0.25">
      <c r="A73" s="208"/>
      <c r="B73" s="20" t="s">
        <v>271</v>
      </c>
      <c r="C73" s="24">
        <f>C74+C75</f>
        <v>0</v>
      </c>
      <c r="D73" s="24">
        <f t="shared" ref="D73:E73" si="13">D74+D75</f>
        <v>0</v>
      </c>
      <c r="E73" s="24">
        <f t="shared" si="13"/>
        <v>0</v>
      </c>
      <c r="F73" s="186"/>
      <c r="G73" s="17"/>
      <c r="H73" s="17"/>
    </row>
    <row r="74" spans="1:8" ht="35.25" hidden="1" customHeight="1" x14ac:dyDescent="0.25">
      <c r="A74" s="208"/>
      <c r="B74" s="20"/>
      <c r="C74" s="24"/>
      <c r="D74" s="24"/>
      <c r="E74" s="24"/>
      <c r="F74" s="193"/>
      <c r="G74" s="17"/>
      <c r="H74" s="17"/>
    </row>
    <row r="75" spans="1:8" hidden="1" x14ac:dyDescent="0.25">
      <c r="A75" s="208"/>
      <c r="B75" s="196"/>
      <c r="C75" s="194"/>
      <c r="D75" s="194"/>
      <c r="E75" s="24"/>
      <c r="F75" s="193"/>
      <c r="G75" s="17"/>
      <c r="H75" s="17"/>
    </row>
    <row r="76" spans="1:8" ht="31.5" hidden="1" x14ac:dyDescent="0.25">
      <c r="A76" s="208"/>
      <c r="B76" s="20" t="s">
        <v>19</v>
      </c>
      <c r="C76" s="24">
        <f>C77</f>
        <v>0</v>
      </c>
      <c r="D76" s="24">
        <f t="shared" ref="D76:E76" si="14">D77</f>
        <v>0</v>
      </c>
      <c r="E76" s="24">
        <f t="shared" si="14"/>
        <v>0</v>
      </c>
      <c r="F76" s="186"/>
      <c r="G76" s="17"/>
      <c r="H76" s="17"/>
    </row>
    <row r="77" spans="1:8" hidden="1" x14ac:dyDescent="0.25">
      <c r="A77" s="208"/>
      <c r="B77" s="196"/>
      <c r="C77" s="194"/>
      <c r="D77" s="189"/>
      <c r="E77" s="189"/>
      <c r="F77" s="186"/>
      <c r="G77" s="17"/>
      <c r="H77" s="17"/>
    </row>
    <row r="78" spans="1:8" ht="65.25" hidden="1" customHeight="1" x14ac:dyDescent="0.25">
      <c r="A78" s="208" t="s">
        <v>197</v>
      </c>
      <c r="B78" s="28" t="s">
        <v>198</v>
      </c>
      <c r="C78" s="23">
        <f>C79</f>
        <v>0</v>
      </c>
      <c r="D78" s="23">
        <f t="shared" ref="D78:E78" si="15">D79</f>
        <v>0</v>
      </c>
      <c r="E78" s="23">
        <f t="shared" si="15"/>
        <v>0</v>
      </c>
      <c r="F78" s="186"/>
      <c r="G78" s="17"/>
      <c r="H78" s="17"/>
    </row>
    <row r="79" spans="1:8" ht="47.25" hidden="1" x14ac:dyDescent="0.25">
      <c r="A79" s="208"/>
      <c r="B79" s="20" t="s">
        <v>271</v>
      </c>
      <c r="C79" s="24">
        <f>SUM(C80:C82)</f>
        <v>0</v>
      </c>
      <c r="D79" s="24">
        <f t="shared" ref="D79:E79" si="16">SUM(D80:D82)</f>
        <v>0</v>
      </c>
      <c r="E79" s="24">
        <f t="shared" si="16"/>
        <v>0</v>
      </c>
      <c r="F79" s="141"/>
      <c r="G79" s="17"/>
      <c r="H79" s="17"/>
    </row>
    <row r="80" spans="1:8" hidden="1" x14ac:dyDescent="0.25">
      <c r="A80" s="208"/>
      <c r="B80" s="196"/>
      <c r="C80" s="194"/>
      <c r="D80" s="189"/>
      <c r="E80" s="189"/>
      <c r="F80" s="141"/>
      <c r="G80" s="17"/>
      <c r="H80" s="17"/>
    </row>
    <row r="81" spans="1:14" ht="51" hidden="1" customHeight="1" x14ac:dyDescent="0.25">
      <c r="A81" s="208"/>
      <c r="B81" s="196"/>
      <c r="C81" s="194"/>
      <c r="D81" s="189"/>
      <c r="E81" s="189"/>
      <c r="F81" s="141"/>
      <c r="G81" s="17"/>
      <c r="H81" s="17"/>
    </row>
    <row r="82" spans="1:14" ht="34.5" hidden="1" customHeight="1" x14ac:dyDescent="0.25">
      <c r="A82" s="208"/>
      <c r="B82" s="196"/>
      <c r="C82" s="194"/>
      <c r="D82" s="189"/>
      <c r="E82" s="189"/>
      <c r="F82" s="141"/>
      <c r="G82" s="17"/>
      <c r="H82" s="17"/>
    </row>
    <row r="83" spans="1:14" ht="48.75" customHeight="1" x14ac:dyDescent="0.25">
      <c r="A83" s="208" t="s">
        <v>79</v>
      </c>
      <c r="B83" s="18" t="s">
        <v>199</v>
      </c>
      <c r="C83" s="7">
        <f t="shared" ref="C83:E83" si="17">C84+C121+C135</f>
        <v>31690640</v>
      </c>
      <c r="D83" s="7">
        <f t="shared" si="17"/>
        <v>224991023</v>
      </c>
      <c r="E83" s="7">
        <f t="shared" si="17"/>
        <v>4411565</v>
      </c>
      <c r="F83" s="29"/>
      <c r="G83" s="17"/>
      <c r="H83" s="17"/>
    </row>
    <row r="84" spans="1:14" ht="63" x14ac:dyDescent="0.25">
      <c r="A84" s="208" t="s">
        <v>80</v>
      </c>
      <c r="B84" s="18" t="s">
        <v>27</v>
      </c>
      <c r="C84" s="7">
        <f t="shared" ref="C84:E84" si="18">C85+C117</f>
        <v>31690640</v>
      </c>
      <c r="D84" s="7">
        <f t="shared" si="18"/>
        <v>224991023</v>
      </c>
      <c r="E84" s="7">
        <f t="shared" si="18"/>
        <v>4411565</v>
      </c>
      <c r="F84" s="30"/>
      <c r="G84" s="17"/>
      <c r="H84" s="17"/>
    </row>
    <row r="85" spans="1:14" ht="31.5" x14ac:dyDescent="0.25">
      <c r="A85" s="208"/>
      <c r="B85" s="20" t="s">
        <v>28</v>
      </c>
      <c r="C85" s="21">
        <f>SUM(C86:C116)</f>
        <v>31690640</v>
      </c>
      <c r="D85" s="21">
        <f t="shared" ref="D85:E85" si="19">SUM(D86:D116)</f>
        <v>224991023</v>
      </c>
      <c r="E85" s="21">
        <f t="shared" si="19"/>
        <v>4411565</v>
      </c>
      <c r="F85" s="29"/>
      <c r="G85" s="17"/>
      <c r="H85" s="17"/>
    </row>
    <row r="86" spans="1:14" ht="64.5" customHeight="1" x14ac:dyDescent="0.25">
      <c r="A86" s="208"/>
      <c r="B86" s="196" t="s">
        <v>314</v>
      </c>
      <c r="C86" s="209"/>
      <c r="D86" s="209">
        <v>2233300</v>
      </c>
      <c r="E86" s="209"/>
      <c r="F86" s="203" t="s">
        <v>376</v>
      </c>
      <c r="G86" s="17"/>
      <c r="H86" s="17"/>
      <c r="I86" s="17"/>
    </row>
    <row r="87" spans="1:14" hidden="1" x14ac:dyDescent="0.25">
      <c r="A87" s="208"/>
      <c r="B87" s="196"/>
      <c r="C87" s="209"/>
      <c r="D87" s="209"/>
      <c r="E87" s="209"/>
      <c r="F87" s="193"/>
      <c r="G87" s="17"/>
      <c r="H87" s="17"/>
    </row>
    <row r="88" spans="1:14" hidden="1" x14ac:dyDescent="0.25">
      <c r="A88" s="208"/>
      <c r="B88" s="196"/>
      <c r="C88" s="209"/>
      <c r="D88" s="209"/>
      <c r="E88" s="209"/>
      <c r="F88" s="193"/>
      <c r="G88" s="17"/>
      <c r="H88" s="17"/>
    </row>
    <row r="89" spans="1:14" ht="36" hidden="1" customHeight="1" x14ac:dyDescent="0.25">
      <c r="A89" s="208"/>
      <c r="B89" s="196"/>
      <c r="C89" s="209"/>
      <c r="D89" s="209"/>
      <c r="E89" s="209"/>
      <c r="F89" s="193"/>
      <c r="G89" s="17"/>
      <c r="H89" s="17"/>
    </row>
    <row r="90" spans="1:14" ht="114" hidden="1" customHeight="1" x14ac:dyDescent="0.25">
      <c r="A90" s="208"/>
      <c r="B90" s="196"/>
      <c r="C90" s="209"/>
      <c r="D90" s="209"/>
      <c r="E90" s="209"/>
      <c r="F90" s="193"/>
      <c r="G90" s="17"/>
      <c r="H90" s="17"/>
    </row>
    <row r="91" spans="1:14" ht="19.5" customHeight="1" x14ac:dyDescent="0.25">
      <c r="A91" s="208"/>
      <c r="B91" s="31"/>
      <c r="C91" s="209"/>
      <c r="D91" s="209">
        <v>13163136</v>
      </c>
      <c r="E91" s="209"/>
      <c r="F91" s="203" t="s">
        <v>377</v>
      </c>
      <c r="G91" s="17"/>
      <c r="H91" s="17"/>
    </row>
    <row r="92" spans="1:14" ht="31.5" x14ac:dyDescent="0.25">
      <c r="A92" s="208"/>
      <c r="B92" s="31"/>
      <c r="C92" s="209"/>
      <c r="D92" s="209"/>
      <c r="E92" s="209">
        <v>4411565</v>
      </c>
      <c r="F92" s="203" t="s">
        <v>362</v>
      </c>
      <c r="G92" s="17"/>
      <c r="H92" s="17"/>
    </row>
    <row r="93" spans="1:14" ht="50.25" hidden="1" customHeight="1" x14ac:dyDescent="0.25">
      <c r="A93" s="208"/>
      <c r="B93" s="196"/>
      <c r="C93" s="209"/>
      <c r="D93" s="209"/>
      <c r="E93" s="209"/>
      <c r="F93" s="203"/>
      <c r="G93" s="17"/>
      <c r="H93" s="17"/>
    </row>
    <row r="94" spans="1:14" ht="51.75" customHeight="1" x14ac:dyDescent="0.25">
      <c r="A94" s="208"/>
      <c r="B94" s="196"/>
      <c r="C94" s="209"/>
      <c r="D94" s="209">
        <v>3866600</v>
      </c>
      <c r="E94" s="209"/>
      <c r="F94" s="203" t="s">
        <v>440</v>
      </c>
      <c r="G94" s="17"/>
      <c r="H94" s="17"/>
    </row>
    <row r="95" spans="1:14" ht="82.5" customHeight="1" x14ac:dyDescent="0.25">
      <c r="A95" s="208"/>
      <c r="B95" s="196" t="s">
        <v>315</v>
      </c>
      <c r="C95" s="209"/>
      <c r="D95" s="209">
        <v>1323563</v>
      </c>
      <c r="E95" s="209"/>
      <c r="F95" s="203" t="s">
        <v>459</v>
      </c>
      <c r="G95" s="17"/>
      <c r="H95" s="17"/>
    </row>
    <row r="96" spans="1:14" s="34" customFormat="1" ht="33.75" hidden="1" customHeight="1" x14ac:dyDescent="0.25">
      <c r="A96" s="32"/>
      <c r="B96" s="196"/>
      <c r="C96" s="189"/>
      <c r="D96" s="209"/>
      <c r="E96" s="209"/>
      <c r="F96" s="193"/>
      <c r="G96" s="17"/>
      <c r="H96" s="17"/>
      <c r="I96" s="33"/>
      <c r="J96" s="33"/>
      <c r="K96" s="33"/>
      <c r="L96" s="33"/>
      <c r="M96" s="33"/>
      <c r="N96" s="33"/>
    </row>
    <row r="97" spans="1:8" ht="220.5" x14ac:dyDescent="0.25">
      <c r="A97" s="208"/>
      <c r="B97" s="196" t="s">
        <v>316</v>
      </c>
      <c r="C97" s="209">
        <v>31690640</v>
      </c>
      <c r="D97" s="209">
        <v>782000</v>
      </c>
      <c r="E97" s="209"/>
      <c r="F97" s="203" t="s">
        <v>359</v>
      </c>
      <c r="G97" s="17"/>
      <c r="H97" s="17"/>
    </row>
    <row r="98" spans="1:8" ht="78.75" hidden="1" customHeight="1" x14ac:dyDescent="0.25">
      <c r="A98" s="208"/>
      <c r="B98" s="196"/>
      <c r="C98" s="189"/>
      <c r="D98" s="209"/>
      <c r="E98" s="209"/>
      <c r="F98" s="193"/>
      <c r="G98" s="17"/>
      <c r="H98" s="17"/>
    </row>
    <row r="99" spans="1:8" ht="163.5" hidden="1" customHeight="1" x14ac:dyDescent="0.25">
      <c r="A99" s="208"/>
      <c r="B99" s="196"/>
      <c r="C99" s="189"/>
      <c r="D99" s="209"/>
      <c r="E99" s="209"/>
      <c r="F99" s="193"/>
      <c r="G99" s="17"/>
      <c r="H99" s="17"/>
    </row>
    <row r="100" spans="1:8" ht="111" hidden="1" customHeight="1" x14ac:dyDescent="0.25">
      <c r="A100" s="208"/>
      <c r="B100" s="196"/>
      <c r="C100" s="209"/>
      <c r="D100" s="209"/>
      <c r="E100" s="209"/>
      <c r="F100" s="159"/>
      <c r="G100" s="17"/>
      <c r="H100" s="17"/>
    </row>
    <row r="101" spans="1:8" ht="115.5" hidden="1" customHeight="1" x14ac:dyDescent="0.25">
      <c r="A101" s="208"/>
      <c r="B101" s="31"/>
      <c r="C101" s="189"/>
      <c r="D101" s="189"/>
      <c r="E101" s="189"/>
      <c r="F101" s="159"/>
      <c r="G101" s="17"/>
      <c r="H101" s="17"/>
    </row>
    <row r="102" spans="1:8" ht="98.25" hidden="1" customHeight="1" x14ac:dyDescent="0.25">
      <c r="A102" s="208"/>
      <c r="B102" s="196"/>
      <c r="C102" s="209"/>
      <c r="D102" s="209"/>
      <c r="E102" s="209"/>
      <c r="F102" s="159"/>
      <c r="G102" s="17"/>
      <c r="H102" s="17"/>
    </row>
    <row r="103" spans="1:8" ht="111.75" hidden="1" customHeight="1" x14ac:dyDescent="0.25">
      <c r="A103" s="208"/>
      <c r="B103" s="196"/>
      <c r="C103" s="209"/>
      <c r="D103" s="209"/>
      <c r="E103" s="209"/>
      <c r="F103" s="159"/>
      <c r="G103" s="17"/>
      <c r="H103" s="17"/>
    </row>
    <row r="104" spans="1:8" ht="78.75" x14ac:dyDescent="0.25">
      <c r="A104" s="208"/>
      <c r="B104" s="196" t="s">
        <v>317</v>
      </c>
      <c r="C104" s="189"/>
      <c r="D104" s="209">
        <v>7410900</v>
      </c>
      <c r="E104" s="209"/>
      <c r="F104" s="193" t="s">
        <v>441</v>
      </c>
      <c r="G104" s="17"/>
      <c r="H104" s="17"/>
    </row>
    <row r="105" spans="1:8" ht="63" x14ac:dyDescent="0.25">
      <c r="A105" s="208"/>
      <c r="B105" s="196" t="s">
        <v>348</v>
      </c>
      <c r="C105" s="209"/>
      <c r="D105" s="209">
        <v>5750684</v>
      </c>
      <c r="E105" s="209"/>
      <c r="F105" s="193" t="s">
        <v>442</v>
      </c>
      <c r="G105" s="17"/>
      <c r="H105" s="17"/>
    </row>
    <row r="106" spans="1:8" ht="63" x14ac:dyDescent="0.25">
      <c r="A106" s="208"/>
      <c r="B106" s="196" t="s">
        <v>318</v>
      </c>
      <c r="C106" s="209"/>
      <c r="D106" s="209">
        <v>190460840</v>
      </c>
      <c r="E106" s="209"/>
      <c r="F106" s="193" t="s">
        <v>442</v>
      </c>
      <c r="G106" s="17"/>
      <c r="H106" s="17"/>
    </row>
    <row r="107" spans="1:8" ht="85.5" hidden="1" customHeight="1" x14ac:dyDescent="0.25">
      <c r="A107" s="208"/>
      <c r="B107" s="196"/>
      <c r="C107" s="209"/>
      <c r="D107" s="209"/>
      <c r="E107" s="209"/>
      <c r="F107" s="159"/>
      <c r="G107" s="17"/>
      <c r="H107" s="17"/>
    </row>
    <row r="108" spans="1:8" ht="100.5" hidden="1" customHeight="1" x14ac:dyDescent="0.25">
      <c r="A108" s="208"/>
      <c r="B108" s="196"/>
      <c r="C108" s="209"/>
      <c r="D108" s="209"/>
      <c r="E108" s="209"/>
      <c r="F108" s="159"/>
      <c r="G108" s="17"/>
      <c r="H108" s="17"/>
    </row>
    <row r="109" spans="1:8" ht="21" hidden="1" customHeight="1" x14ac:dyDescent="0.25">
      <c r="A109" s="208"/>
      <c r="B109" s="196"/>
      <c r="C109" s="209"/>
      <c r="D109" s="209"/>
      <c r="E109" s="209"/>
      <c r="F109" s="159"/>
      <c r="G109" s="17"/>
      <c r="H109" s="17"/>
    </row>
    <row r="110" spans="1:8" ht="21" hidden="1" customHeight="1" x14ac:dyDescent="0.25">
      <c r="A110" s="208"/>
      <c r="B110" s="196"/>
      <c r="C110" s="209"/>
      <c r="D110" s="209"/>
      <c r="E110" s="209"/>
      <c r="F110" s="159"/>
      <c r="G110" s="17"/>
      <c r="H110" s="17"/>
    </row>
    <row r="111" spans="1:8" ht="20.25" hidden="1" customHeight="1" x14ac:dyDescent="0.25">
      <c r="A111" s="208"/>
      <c r="B111" s="196"/>
      <c r="C111" s="209"/>
      <c r="D111" s="209"/>
      <c r="E111" s="209"/>
      <c r="F111" s="159"/>
      <c r="G111" s="17"/>
      <c r="H111" s="17"/>
    </row>
    <row r="112" spans="1:8" ht="18" hidden="1" customHeight="1" x14ac:dyDescent="0.25">
      <c r="A112" s="208"/>
      <c r="B112" s="196"/>
      <c r="C112" s="209"/>
      <c r="D112" s="209"/>
      <c r="E112" s="209"/>
      <c r="F112" s="159"/>
      <c r="G112" s="17"/>
      <c r="H112" s="17"/>
    </row>
    <row r="113" spans="1:8" hidden="1" x14ac:dyDescent="0.25">
      <c r="A113" s="208"/>
      <c r="B113" s="196"/>
      <c r="C113" s="209"/>
      <c r="D113" s="209"/>
      <c r="E113" s="209"/>
      <c r="F113" s="159"/>
      <c r="G113" s="17"/>
      <c r="H113" s="17"/>
    </row>
    <row r="114" spans="1:8" hidden="1" x14ac:dyDescent="0.25">
      <c r="A114" s="208"/>
      <c r="B114" s="196"/>
      <c r="C114" s="209"/>
      <c r="D114" s="209"/>
      <c r="E114" s="209"/>
      <c r="F114" s="159"/>
      <c r="G114" s="17"/>
      <c r="H114" s="17"/>
    </row>
    <row r="115" spans="1:8" ht="18" hidden="1" customHeight="1" x14ac:dyDescent="0.25">
      <c r="A115" s="208"/>
      <c r="B115" s="196"/>
      <c r="C115" s="209"/>
      <c r="D115" s="209"/>
      <c r="E115" s="209"/>
      <c r="F115" s="159"/>
      <c r="G115" s="17"/>
      <c r="H115" s="17"/>
    </row>
    <row r="116" spans="1:8" hidden="1" x14ac:dyDescent="0.25">
      <c r="A116" s="208"/>
      <c r="B116" s="196"/>
      <c r="C116" s="209"/>
      <c r="D116" s="209"/>
      <c r="E116" s="209"/>
      <c r="F116" s="159"/>
      <c r="G116" s="17"/>
      <c r="H116" s="17"/>
    </row>
    <row r="117" spans="1:8" ht="31.5" hidden="1" x14ac:dyDescent="0.25">
      <c r="A117" s="208"/>
      <c r="B117" s="20" t="s">
        <v>261</v>
      </c>
      <c r="C117" s="90">
        <f>SUM(C118:C120)</f>
        <v>0</v>
      </c>
      <c r="D117" s="90">
        <f t="shared" ref="D117:E117" si="20">SUM(D118:D120)</f>
        <v>0</v>
      </c>
      <c r="E117" s="90">
        <f t="shared" si="20"/>
        <v>0</v>
      </c>
      <c r="F117" s="160"/>
      <c r="G117" s="17"/>
      <c r="H117" s="17"/>
    </row>
    <row r="118" spans="1:8" hidden="1" x14ac:dyDescent="0.25">
      <c r="A118" s="208"/>
      <c r="B118" s="196"/>
      <c r="C118" s="84"/>
      <c r="D118" s="209"/>
      <c r="E118" s="209"/>
      <c r="F118" s="160"/>
      <c r="G118" s="17"/>
      <c r="H118" s="17"/>
    </row>
    <row r="119" spans="1:8" hidden="1" x14ac:dyDescent="0.25">
      <c r="A119" s="208"/>
      <c r="B119" s="196"/>
      <c r="C119" s="209"/>
      <c r="D119" s="209"/>
      <c r="E119" s="209"/>
      <c r="F119" s="159"/>
      <c r="G119" s="17"/>
      <c r="H119" s="17"/>
    </row>
    <row r="120" spans="1:8" hidden="1" x14ac:dyDescent="0.25">
      <c r="A120" s="208"/>
      <c r="B120" s="196"/>
      <c r="C120" s="209"/>
      <c r="D120" s="209"/>
      <c r="E120" s="209"/>
      <c r="F120" s="159"/>
      <c r="G120" s="17"/>
      <c r="H120" s="17"/>
    </row>
    <row r="121" spans="1:8" ht="47.25" hidden="1" x14ac:dyDescent="0.25">
      <c r="A121" s="208" t="s">
        <v>148</v>
      </c>
      <c r="B121" s="18" t="s">
        <v>149</v>
      </c>
      <c r="C121" s="7">
        <f>C122+C131+C128</f>
        <v>0</v>
      </c>
      <c r="D121" s="7">
        <f t="shared" ref="D121:E121" si="21">D122+D131+D128</f>
        <v>0</v>
      </c>
      <c r="E121" s="7">
        <f t="shared" si="21"/>
        <v>0</v>
      </c>
      <c r="F121" s="31"/>
      <c r="G121" s="17"/>
      <c r="H121" s="17"/>
    </row>
    <row r="122" spans="1:8" ht="31.5" hidden="1" x14ac:dyDescent="0.25">
      <c r="A122" s="208"/>
      <c r="B122" s="20" t="s">
        <v>28</v>
      </c>
      <c r="C122" s="21">
        <f>SUM(C123:C127)</f>
        <v>0</v>
      </c>
      <c r="D122" s="21">
        <f t="shared" ref="D122:E122" si="22">SUM(D123:D127)</f>
        <v>0</v>
      </c>
      <c r="E122" s="21">
        <f t="shared" si="22"/>
        <v>0</v>
      </c>
      <c r="F122" s="31"/>
      <c r="G122" s="17"/>
      <c r="H122" s="17"/>
    </row>
    <row r="123" spans="1:8" ht="24" hidden="1" customHeight="1" x14ac:dyDescent="0.25">
      <c r="A123" s="208"/>
      <c r="B123" s="196"/>
      <c r="C123" s="209"/>
      <c r="D123" s="21"/>
      <c r="E123" s="21"/>
      <c r="F123" s="156"/>
      <c r="G123" s="17"/>
      <c r="H123" s="17"/>
    </row>
    <row r="124" spans="1:8" ht="21" hidden="1" customHeight="1" x14ac:dyDescent="0.25">
      <c r="A124" s="208"/>
      <c r="B124" s="196"/>
      <c r="C124" s="209"/>
      <c r="D124" s="209"/>
      <c r="E124" s="209"/>
      <c r="F124" s="156"/>
      <c r="G124" s="17"/>
      <c r="H124" s="17"/>
    </row>
    <row r="125" spans="1:8" ht="18.75" hidden="1" customHeight="1" x14ac:dyDescent="0.25">
      <c r="A125" s="208"/>
      <c r="B125" s="196"/>
      <c r="C125" s="209"/>
      <c r="D125" s="209"/>
      <c r="E125" s="21"/>
      <c r="F125" s="92"/>
      <c r="G125" s="17"/>
      <c r="H125" s="17"/>
    </row>
    <row r="126" spans="1:8" hidden="1" x14ac:dyDescent="0.25">
      <c r="A126" s="208"/>
      <c r="B126" s="196"/>
      <c r="C126" s="209"/>
      <c r="D126" s="209"/>
      <c r="E126" s="209"/>
      <c r="F126" s="39"/>
      <c r="G126" s="17"/>
      <c r="H126" s="17"/>
    </row>
    <row r="127" spans="1:8" hidden="1" x14ac:dyDescent="0.25">
      <c r="A127" s="208"/>
      <c r="B127" s="196"/>
      <c r="C127" s="209"/>
      <c r="D127" s="209"/>
      <c r="E127" s="209"/>
      <c r="F127" s="39"/>
      <c r="G127" s="17"/>
      <c r="H127" s="17"/>
    </row>
    <row r="128" spans="1:8" ht="48.75" hidden="1" customHeight="1" x14ac:dyDescent="0.25">
      <c r="A128" s="208"/>
      <c r="B128" s="20" t="s">
        <v>72</v>
      </c>
      <c r="C128" s="21">
        <f>SUM(C129:C130)</f>
        <v>0</v>
      </c>
      <c r="D128" s="21">
        <f t="shared" ref="D128:E128" si="23">SUM(D129:D130)</f>
        <v>0</v>
      </c>
      <c r="E128" s="21">
        <f t="shared" si="23"/>
        <v>0</v>
      </c>
      <c r="F128" s="39"/>
      <c r="G128" s="17"/>
      <c r="H128" s="17"/>
    </row>
    <row r="129" spans="1:8" hidden="1" x14ac:dyDescent="0.25">
      <c r="A129" s="208"/>
      <c r="B129" s="196"/>
      <c r="C129" s="21"/>
      <c r="D129" s="21"/>
      <c r="E129" s="21"/>
      <c r="F129" s="39"/>
      <c r="G129" s="17"/>
      <c r="H129" s="17"/>
    </row>
    <row r="130" spans="1:8" hidden="1" x14ac:dyDescent="0.25">
      <c r="A130" s="208"/>
      <c r="B130" s="196"/>
      <c r="C130" s="209"/>
      <c r="D130" s="209"/>
      <c r="E130" s="209"/>
      <c r="F130" s="19"/>
      <c r="G130" s="17"/>
      <c r="H130" s="17"/>
    </row>
    <row r="131" spans="1:8" ht="31.5" hidden="1" x14ac:dyDescent="0.25">
      <c r="A131" s="208"/>
      <c r="B131" s="20" t="s">
        <v>261</v>
      </c>
      <c r="C131" s="21">
        <f>SUM(C132:C134)</f>
        <v>0</v>
      </c>
      <c r="D131" s="21">
        <f t="shared" ref="D131:E131" si="24">SUM(D132:D134)</f>
        <v>0</v>
      </c>
      <c r="E131" s="21">
        <f t="shared" si="24"/>
        <v>0</v>
      </c>
      <c r="F131" s="19"/>
      <c r="G131" s="17"/>
      <c r="H131" s="17"/>
    </row>
    <row r="132" spans="1:8" hidden="1" x14ac:dyDescent="0.25">
      <c r="A132" s="208"/>
      <c r="B132" s="196"/>
      <c r="C132" s="209"/>
      <c r="D132" s="209"/>
      <c r="E132" s="209"/>
      <c r="F132" s="31"/>
      <c r="G132" s="17"/>
      <c r="H132" s="17"/>
    </row>
    <row r="133" spans="1:8" hidden="1" x14ac:dyDescent="0.25">
      <c r="A133" s="208"/>
      <c r="B133" s="196"/>
      <c r="C133" s="209"/>
      <c r="D133" s="209"/>
      <c r="E133" s="209"/>
      <c r="F133" s="202"/>
      <c r="G133" s="17"/>
      <c r="H133" s="17"/>
    </row>
    <row r="134" spans="1:8" hidden="1" x14ac:dyDescent="0.25">
      <c r="A134" s="208"/>
      <c r="B134" s="196"/>
      <c r="C134" s="21"/>
      <c r="D134" s="209"/>
      <c r="E134" s="209"/>
      <c r="F134" s="197"/>
      <c r="G134" s="17"/>
      <c r="H134" s="17"/>
    </row>
    <row r="135" spans="1:8" ht="82.5" hidden="1" customHeight="1" x14ac:dyDescent="0.25">
      <c r="A135" s="208" t="s">
        <v>150</v>
      </c>
      <c r="B135" s="18" t="s">
        <v>268</v>
      </c>
      <c r="C135" s="7">
        <f>C136+C138+C144</f>
        <v>0</v>
      </c>
      <c r="D135" s="7">
        <f t="shared" ref="D135:E135" si="25">D136+D138+D144</f>
        <v>0</v>
      </c>
      <c r="E135" s="7">
        <f t="shared" si="25"/>
        <v>0</v>
      </c>
      <c r="F135" s="162"/>
      <c r="G135" s="17"/>
      <c r="H135" s="17"/>
    </row>
    <row r="136" spans="1:8" ht="31.5" hidden="1" x14ac:dyDescent="0.25">
      <c r="A136" s="4"/>
      <c r="B136" s="20" t="s">
        <v>28</v>
      </c>
      <c r="C136" s="21">
        <f>C137</f>
        <v>0</v>
      </c>
      <c r="D136" s="21">
        <f t="shared" ref="D136:E136" si="26">D137</f>
        <v>0</v>
      </c>
      <c r="E136" s="21">
        <f t="shared" si="26"/>
        <v>0</v>
      </c>
      <c r="F136" s="162"/>
      <c r="G136" s="17"/>
      <c r="H136" s="17"/>
    </row>
    <row r="137" spans="1:8" hidden="1" x14ac:dyDescent="0.25">
      <c r="A137" s="4"/>
      <c r="B137" s="52"/>
      <c r="C137" s="21"/>
      <c r="D137" s="209"/>
      <c r="E137" s="209"/>
      <c r="F137" s="163"/>
      <c r="G137" s="17"/>
      <c r="H137" s="17"/>
    </row>
    <row r="138" spans="1:8" ht="31.5" hidden="1" x14ac:dyDescent="0.25">
      <c r="A138" s="4"/>
      <c r="B138" s="20" t="s">
        <v>261</v>
      </c>
      <c r="C138" s="37">
        <f>SUM(C139:C143)</f>
        <v>0</v>
      </c>
      <c r="D138" s="37">
        <f t="shared" ref="D138:E138" si="27">SUM(D139:D143)</f>
        <v>0</v>
      </c>
      <c r="E138" s="37">
        <f t="shared" si="27"/>
        <v>0</v>
      </c>
      <c r="F138" s="19"/>
      <c r="G138" s="17"/>
      <c r="H138" s="17"/>
    </row>
    <row r="139" spans="1:8" ht="292.5" hidden="1" customHeight="1" x14ac:dyDescent="0.25">
      <c r="A139" s="4"/>
      <c r="B139" s="196"/>
      <c r="C139" s="189"/>
      <c r="D139" s="189"/>
      <c r="E139" s="189"/>
      <c r="F139" s="161"/>
      <c r="G139" s="17"/>
      <c r="H139" s="17"/>
    </row>
    <row r="140" spans="1:8" hidden="1" x14ac:dyDescent="0.25">
      <c r="A140" s="4"/>
      <c r="B140" s="196"/>
      <c r="C140" s="189"/>
      <c r="D140" s="189"/>
      <c r="E140" s="189"/>
      <c r="F140" s="31"/>
      <c r="G140" s="17"/>
      <c r="H140" s="17"/>
    </row>
    <row r="141" spans="1:8" hidden="1" x14ac:dyDescent="0.25">
      <c r="A141" s="4"/>
      <c r="B141" s="196"/>
      <c r="C141" s="189"/>
      <c r="D141" s="189"/>
      <c r="E141" s="189"/>
      <c r="F141" s="19"/>
      <c r="G141" s="17"/>
      <c r="H141" s="17"/>
    </row>
    <row r="142" spans="1:8" hidden="1" x14ac:dyDescent="0.25">
      <c r="A142" s="4"/>
      <c r="B142" s="196"/>
      <c r="C142" s="189"/>
      <c r="D142" s="189"/>
      <c r="E142" s="189"/>
      <c r="F142" s="19"/>
      <c r="G142" s="17"/>
      <c r="H142" s="17"/>
    </row>
    <row r="143" spans="1:8" hidden="1" x14ac:dyDescent="0.25">
      <c r="A143" s="4"/>
      <c r="B143" s="196"/>
      <c r="C143" s="189"/>
      <c r="D143" s="189"/>
      <c r="E143" s="189"/>
      <c r="F143" s="19"/>
      <c r="G143" s="17"/>
      <c r="H143" s="17"/>
    </row>
    <row r="144" spans="1:8" ht="47.25" hidden="1" x14ac:dyDescent="0.25">
      <c r="A144" s="4"/>
      <c r="B144" s="41" t="s">
        <v>15</v>
      </c>
      <c r="C144" s="37">
        <f>SUM(C145:C149)</f>
        <v>0</v>
      </c>
      <c r="D144" s="37">
        <f t="shared" ref="D144:E144" si="28">SUM(D145:D149)</f>
        <v>0</v>
      </c>
      <c r="E144" s="37">
        <f t="shared" si="28"/>
        <v>0</v>
      </c>
      <c r="F144" s="19"/>
      <c r="G144" s="17"/>
      <c r="H144" s="17"/>
    </row>
    <row r="145" spans="1:14" hidden="1" x14ac:dyDescent="0.25">
      <c r="A145" s="4"/>
      <c r="B145" s="205"/>
      <c r="C145" s="189"/>
      <c r="D145" s="189"/>
      <c r="E145" s="189"/>
      <c r="F145" s="42"/>
      <c r="G145" s="17"/>
      <c r="H145" s="17"/>
    </row>
    <row r="146" spans="1:14" hidden="1" x14ac:dyDescent="0.25">
      <c r="A146" s="4"/>
      <c r="B146" s="205"/>
      <c r="C146" s="189"/>
      <c r="D146" s="189"/>
      <c r="E146" s="189"/>
      <c r="F146" s="43"/>
      <c r="G146" s="17"/>
      <c r="H146" s="17"/>
    </row>
    <row r="147" spans="1:14" hidden="1" x14ac:dyDescent="0.25">
      <c r="A147" s="4"/>
      <c r="B147" s="205"/>
      <c r="C147" s="189"/>
      <c r="D147" s="189"/>
      <c r="E147" s="189"/>
      <c r="F147" s="35"/>
      <c r="G147" s="17"/>
      <c r="H147" s="17"/>
    </row>
    <row r="148" spans="1:14" hidden="1" x14ac:dyDescent="0.25">
      <c r="A148" s="4"/>
      <c r="B148" s="196"/>
      <c r="C148" s="189"/>
      <c r="D148" s="189"/>
      <c r="E148" s="189"/>
      <c r="F148" s="35"/>
      <c r="G148" s="17"/>
      <c r="H148" s="17"/>
    </row>
    <row r="149" spans="1:14" hidden="1" x14ac:dyDescent="0.25">
      <c r="A149" s="4"/>
      <c r="B149" s="196"/>
      <c r="C149" s="189"/>
      <c r="D149" s="189"/>
      <c r="E149" s="189"/>
      <c r="F149" s="40"/>
      <c r="G149" s="17"/>
      <c r="H149" s="17"/>
    </row>
    <row r="150" spans="1:14" ht="63" x14ac:dyDescent="0.25">
      <c r="A150" s="208" t="s">
        <v>81</v>
      </c>
      <c r="B150" s="44" t="s">
        <v>29</v>
      </c>
      <c r="C150" s="7">
        <f t="shared" ref="C150:E150" si="29">C151+C225+C245</f>
        <v>-9105413</v>
      </c>
      <c r="D150" s="7">
        <f t="shared" si="29"/>
        <v>5974000</v>
      </c>
      <c r="E150" s="7">
        <f t="shared" si="29"/>
        <v>180822495</v>
      </c>
      <c r="F150" s="5"/>
      <c r="G150" s="17"/>
      <c r="H150" s="17"/>
    </row>
    <row r="151" spans="1:14" ht="47.25" x14ac:dyDescent="0.25">
      <c r="A151" s="208" t="s">
        <v>82</v>
      </c>
      <c r="B151" s="44" t="s">
        <v>200</v>
      </c>
      <c r="C151" s="7">
        <f>C152</f>
        <v>-9105413</v>
      </c>
      <c r="D151" s="7">
        <f t="shared" ref="D151:E151" si="30">D152</f>
        <v>0</v>
      </c>
      <c r="E151" s="7">
        <f t="shared" si="30"/>
        <v>180822495</v>
      </c>
      <c r="F151" s="30"/>
      <c r="G151" s="17"/>
      <c r="H151" s="17"/>
    </row>
    <row r="152" spans="1:14" ht="47.25" x14ac:dyDescent="0.25">
      <c r="A152" s="208"/>
      <c r="B152" s="41" t="s">
        <v>30</v>
      </c>
      <c r="C152" s="21">
        <f>SUM(C153:C224)</f>
        <v>-9105413</v>
      </c>
      <c r="D152" s="21">
        <f t="shared" ref="D152:E152" si="31">SUM(D153:D224)</f>
        <v>0</v>
      </c>
      <c r="E152" s="21">
        <f t="shared" si="31"/>
        <v>180822495</v>
      </c>
      <c r="F152" s="29"/>
      <c r="G152" s="17"/>
      <c r="H152" s="17"/>
    </row>
    <row r="153" spans="1:14" s="34" customFormat="1" ht="66.75" hidden="1" customHeight="1" x14ac:dyDescent="0.25">
      <c r="A153" s="32"/>
      <c r="B153" s="211"/>
      <c r="C153" s="191"/>
      <c r="D153" s="191"/>
      <c r="E153" s="191"/>
      <c r="F153" s="45"/>
      <c r="G153" s="17"/>
      <c r="H153" s="17"/>
      <c r="I153" s="3"/>
      <c r="J153" s="33"/>
      <c r="K153" s="33"/>
      <c r="L153" s="33"/>
      <c r="M153" s="33"/>
      <c r="N153" s="33"/>
    </row>
    <row r="154" spans="1:14" ht="81.75" hidden="1" customHeight="1" x14ac:dyDescent="0.25">
      <c r="A154" s="208"/>
      <c r="B154" s="211"/>
      <c r="C154" s="209"/>
      <c r="D154" s="209"/>
      <c r="E154" s="209"/>
      <c r="F154" s="45"/>
      <c r="G154" s="17"/>
      <c r="H154" s="17"/>
    </row>
    <row r="155" spans="1:14" ht="63.75" hidden="1" customHeight="1" x14ac:dyDescent="0.25">
      <c r="A155" s="208"/>
      <c r="B155" s="211"/>
      <c r="C155" s="191"/>
      <c r="D155" s="191"/>
      <c r="E155" s="191"/>
      <c r="F155" s="45"/>
      <c r="G155" s="17"/>
      <c r="H155" s="17"/>
    </row>
    <row r="156" spans="1:14" ht="135" hidden="1" customHeight="1" x14ac:dyDescent="0.25">
      <c r="A156" s="208"/>
      <c r="B156" s="211"/>
      <c r="C156" s="209"/>
      <c r="D156" s="209"/>
      <c r="E156" s="209"/>
      <c r="F156" s="207"/>
      <c r="G156" s="17"/>
      <c r="H156" s="17"/>
    </row>
    <row r="157" spans="1:14" hidden="1" x14ac:dyDescent="0.25">
      <c r="A157" s="208"/>
      <c r="B157" s="211"/>
      <c r="C157" s="209"/>
      <c r="D157" s="209"/>
      <c r="E157" s="209"/>
      <c r="F157" s="45"/>
      <c r="G157" s="17"/>
      <c r="H157" s="17"/>
    </row>
    <row r="158" spans="1:14" ht="162.75" hidden="1" customHeight="1" x14ac:dyDescent="0.25">
      <c r="A158" s="208"/>
      <c r="B158" s="211"/>
      <c r="C158" s="209"/>
      <c r="D158" s="209"/>
      <c r="E158" s="209"/>
      <c r="F158" s="45"/>
      <c r="G158" s="17"/>
      <c r="H158" s="17"/>
    </row>
    <row r="159" spans="1:14" ht="65.25" hidden="1" customHeight="1" x14ac:dyDescent="0.25">
      <c r="A159" s="208"/>
      <c r="B159" s="211"/>
      <c r="C159" s="209"/>
      <c r="D159" s="209"/>
      <c r="E159" s="209"/>
      <c r="F159" s="45"/>
      <c r="G159" s="17"/>
      <c r="H159" s="17"/>
    </row>
    <row r="160" spans="1:14" ht="129.75" hidden="1" customHeight="1" x14ac:dyDescent="0.25">
      <c r="A160" s="208"/>
      <c r="B160" s="211"/>
      <c r="C160" s="209"/>
      <c r="D160" s="209"/>
      <c r="E160" s="209"/>
      <c r="F160" s="45"/>
      <c r="G160" s="17"/>
      <c r="H160" s="17"/>
    </row>
    <row r="161" spans="1:8" ht="84" customHeight="1" x14ac:dyDescent="0.25">
      <c r="A161" s="208"/>
      <c r="B161" s="211" t="s">
        <v>310</v>
      </c>
      <c r="C161" s="209">
        <v>-186325600</v>
      </c>
      <c r="D161" s="209"/>
      <c r="E161" s="209"/>
      <c r="F161" s="203" t="s">
        <v>452</v>
      </c>
      <c r="G161" s="17"/>
      <c r="H161" s="17"/>
    </row>
    <row r="162" spans="1:8" ht="196.5" hidden="1" customHeight="1" x14ac:dyDescent="0.25">
      <c r="A162" s="208"/>
      <c r="B162" s="211"/>
      <c r="C162" s="209"/>
      <c r="D162" s="209"/>
      <c r="E162" s="209"/>
      <c r="F162" s="45"/>
      <c r="G162" s="17"/>
      <c r="H162" s="17"/>
    </row>
    <row r="163" spans="1:8" ht="133.5" hidden="1" customHeight="1" x14ac:dyDescent="0.25">
      <c r="A163" s="208"/>
      <c r="B163" s="211"/>
      <c r="C163" s="209"/>
      <c r="D163" s="209"/>
      <c r="E163" s="209"/>
      <c r="F163" s="45"/>
      <c r="G163" s="17"/>
      <c r="H163" s="17"/>
    </row>
    <row r="164" spans="1:8" ht="132" hidden="1" customHeight="1" x14ac:dyDescent="0.25">
      <c r="A164" s="208"/>
      <c r="B164" s="211"/>
      <c r="C164" s="209"/>
      <c r="D164" s="209"/>
      <c r="E164" s="209"/>
      <c r="F164" s="207"/>
      <c r="G164" s="17"/>
      <c r="H164" s="17"/>
    </row>
    <row r="165" spans="1:8" ht="144.75" customHeight="1" x14ac:dyDescent="0.25">
      <c r="A165" s="208"/>
      <c r="B165" s="211" t="s">
        <v>319</v>
      </c>
      <c r="C165" s="209">
        <v>1063687</v>
      </c>
      <c r="D165" s="209"/>
      <c r="E165" s="209"/>
      <c r="F165" s="203" t="s">
        <v>360</v>
      </c>
      <c r="G165" s="17"/>
      <c r="H165" s="17"/>
    </row>
    <row r="166" spans="1:8" ht="147" hidden="1" customHeight="1" x14ac:dyDescent="0.25">
      <c r="A166" s="208"/>
      <c r="B166" s="211"/>
      <c r="C166" s="209"/>
      <c r="D166" s="209"/>
      <c r="E166" s="209"/>
      <c r="F166" s="207"/>
      <c r="G166" s="17"/>
      <c r="H166" s="17"/>
    </row>
    <row r="167" spans="1:8" ht="164.25" hidden="1" customHeight="1" x14ac:dyDescent="0.25">
      <c r="A167" s="208"/>
      <c r="B167" s="211"/>
      <c r="C167" s="209"/>
      <c r="D167" s="209"/>
      <c r="E167" s="209"/>
      <c r="F167" s="207"/>
      <c r="G167" s="17"/>
      <c r="H167" s="17"/>
    </row>
    <row r="168" spans="1:8" ht="82.5" customHeight="1" x14ac:dyDescent="0.25">
      <c r="A168" s="208"/>
      <c r="B168" s="211" t="s">
        <v>330</v>
      </c>
      <c r="C168" s="209">
        <v>173852900</v>
      </c>
      <c r="D168" s="209"/>
      <c r="E168" s="209">
        <v>166622228</v>
      </c>
      <c r="F168" s="203" t="s">
        <v>460</v>
      </c>
      <c r="G168" s="17"/>
      <c r="H168" s="17"/>
    </row>
    <row r="169" spans="1:8" ht="83.25" hidden="1" customHeight="1" x14ac:dyDescent="0.25">
      <c r="A169" s="208"/>
      <c r="B169" s="211"/>
      <c r="C169" s="209"/>
      <c r="D169" s="209"/>
      <c r="E169" s="209"/>
      <c r="F169" s="207"/>
      <c r="G169" s="17"/>
      <c r="H169" s="17"/>
    </row>
    <row r="170" spans="1:8" hidden="1" x14ac:dyDescent="0.25">
      <c r="A170" s="208"/>
      <c r="B170" s="211"/>
      <c r="C170" s="209"/>
      <c r="D170" s="209"/>
      <c r="E170" s="209"/>
      <c r="F170" s="207"/>
      <c r="G170" s="17"/>
      <c r="H170" s="17"/>
    </row>
    <row r="171" spans="1:8" ht="112.5" customHeight="1" x14ac:dyDescent="0.25">
      <c r="A171" s="208"/>
      <c r="B171" s="211" t="s">
        <v>331</v>
      </c>
      <c r="C171" s="209"/>
      <c r="D171" s="209"/>
      <c r="E171" s="209">
        <v>11300000</v>
      </c>
      <c r="F171" s="203" t="s">
        <v>429</v>
      </c>
      <c r="G171" s="17"/>
      <c r="H171" s="17"/>
    </row>
    <row r="172" spans="1:8" ht="48" hidden="1" customHeight="1" x14ac:dyDescent="0.25">
      <c r="A172" s="208"/>
      <c r="B172" s="211"/>
      <c r="C172" s="209"/>
      <c r="D172" s="209"/>
      <c r="E172" s="209"/>
      <c r="F172" s="207"/>
      <c r="G172" s="17"/>
      <c r="H172" s="17"/>
    </row>
    <row r="173" spans="1:8" hidden="1" x14ac:dyDescent="0.25">
      <c r="A173" s="208"/>
      <c r="B173" s="211"/>
      <c r="C173" s="209"/>
      <c r="D173" s="209"/>
      <c r="E173" s="209"/>
      <c r="F173" s="207"/>
      <c r="G173" s="17"/>
      <c r="H173" s="17"/>
    </row>
    <row r="174" spans="1:8" ht="194.25" hidden="1" customHeight="1" x14ac:dyDescent="0.25">
      <c r="A174" s="208"/>
      <c r="B174" s="211"/>
      <c r="C174" s="209"/>
      <c r="D174" s="209"/>
      <c r="E174" s="209"/>
      <c r="F174" s="207"/>
      <c r="G174" s="17"/>
      <c r="H174" s="17"/>
    </row>
    <row r="175" spans="1:8" ht="117" hidden="1" customHeight="1" x14ac:dyDescent="0.25">
      <c r="A175" s="208"/>
      <c r="B175" s="211"/>
      <c r="C175" s="209"/>
      <c r="D175" s="209"/>
      <c r="E175" s="209"/>
      <c r="F175" s="207"/>
      <c r="G175" s="17"/>
      <c r="H175" s="17"/>
    </row>
    <row r="176" spans="1:8" hidden="1" x14ac:dyDescent="0.25">
      <c r="A176" s="208"/>
      <c r="B176" s="211"/>
      <c r="C176" s="209"/>
      <c r="D176" s="209"/>
      <c r="E176" s="209"/>
      <c r="F176" s="207"/>
      <c r="G176" s="17"/>
      <c r="H176" s="17"/>
    </row>
    <row r="177" spans="1:8" hidden="1" x14ac:dyDescent="0.25">
      <c r="A177" s="208"/>
      <c r="B177" s="211"/>
      <c r="C177" s="209"/>
      <c r="D177" s="209"/>
      <c r="E177" s="209"/>
      <c r="F177" s="207"/>
      <c r="G177" s="17"/>
      <c r="H177" s="17"/>
    </row>
    <row r="178" spans="1:8" ht="54" hidden="1" customHeight="1" x14ac:dyDescent="0.25">
      <c r="A178" s="208"/>
      <c r="B178" s="211"/>
      <c r="C178" s="209"/>
      <c r="D178" s="209"/>
      <c r="E178" s="209"/>
      <c r="F178" s="207"/>
      <c r="G178" s="17"/>
      <c r="H178" s="17"/>
    </row>
    <row r="179" spans="1:8" ht="113.25" hidden="1" customHeight="1" x14ac:dyDescent="0.25">
      <c r="A179" s="208"/>
      <c r="B179" s="211"/>
      <c r="C179" s="209"/>
      <c r="D179" s="209"/>
      <c r="E179" s="209"/>
      <c r="F179" s="207"/>
      <c r="G179" s="17"/>
      <c r="H179" s="17"/>
    </row>
    <row r="180" spans="1:8" ht="100.5" hidden="1" customHeight="1" x14ac:dyDescent="0.25">
      <c r="A180" s="208"/>
      <c r="B180" s="211"/>
      <c r="C180" s="209"/>
      <c r="D180" s="209"/>
      <c r="E180" s="209"/>
      <c r="F180" s="207"/>
      <c r="G180" s="17"/>
      <c r="H180" s="17"/>
    </row>
    <row r="181" spans="1:8" ht="210.75" hidden="1" customHeight="1" x14ac:dyDescent="0.25">
      <c r="A181" s="208"/>
      <c r="B181" s="211"/>
      <c r="C181" s="209"/>
      <c r="D181" s="209"/>
      <c r="E181" s="209"/>
      <c r="F181" s="207"/>
      <c r="G181" s="17"/>
      <c r="H181" s="17"/>
    </row>
    <row r="182" spans="1:8" ht="66.75" hidden="1" customHeight="1" x14ac:dyDescent="0.25">
      <c r="A182" s="208"/>
      <c r="B182" s="211"/>
      <c r="C182" s="209"/>
      <c r="D182" s="209"/>
      <c r="E182" s="209"/>
      <c r="F182" s="207"/>
      <c r="G182" s="17"/>
      <c r="H182" s="17"/>
    </row>
    <row r="183" spans="1:8" ht="84.75" hidden="1" customHeight="1" x14ac:dyDescent="0.25">
      <c r="A183" s="208"/>
      <c r="B183" s="211"/>
      <c r="C183" s="209"/>
      <c r="D183" s="209"/>
      <c r="E183" s="209"/>
      <c r="F183" s="207"/>
      <c r="G183" s="17"/>
      <c r="H183" s="17"/>
    </row>
    <row r="184" spans="1:8" ht="68.25" hidden="1" customHeight="1" x14ac:dyDescent="0.25">
      <c r="A184" s="208"/>
      <c r="B184" s="211"/>
      <c r="C184" s="209"/>
      <c r="D184" s="209"/>
      <c r="E184" s="209"/>
      <c r="F184" s="207"/>
      <c r="G184" s="17"/>
      <c r="H184" s="17"/>
    </row>
    <row r="185" spans="1:8" hidden="1" x14ac:dyDescent="0.25">
      <c r="A185" s="208"/>
      <c r="B185" s="211"/>
      <c r="C185" s="209"/>
      <c r="D185" s="209"/>
      <c r="E185" s="209"/>
      <c r="F185" s="207"/>
      <c r="G185" s="17"/>
      <c r="H185" s="17"/>
    </row>
    <row r="186" spans="1:8" ht="147.75" hidden="1" customHeight="1" x14ac:dyDescent="0.25">
      <c r="A186" s="208"/>
      <c r="B186" s="211"/>
      <c r="C186" s="209"/>
      <c r="D186" s="209"/>
      <c r="E186" s="209"/>
      <c r="F186" s="207"/>
      <c r="G186" s="17"/>
      <c r="H186" s="17"/>
    </row>
    <row r="187" spans="1:8" ht="64.5" hidden="1" customHeight="1" x14ac:dyDescent="0.25">
      <c r="A187" s="208"/>
      <c r="B187" s="211"/>
      <c r="C187" s="209"/>
      <c r="D187" s="209"/>
      <c r="E187" s="209"/>
      <c r="F187" s="207"/>
      <c r="G187" s="17"/>
      <c r="H187" s="17"/>
    </row>
    <row r="188" spans="1:8" ht="112.5" hidden="1" customHeight="1" x14ac:dyDescent="0.25">
      <c r="A188" s="208"/>
      <c r="B188" s="211"/>
      <c r="C188" s="209"/>
      <c r="D188" s="209"/>
      <c r="E188" s="209"/>
      <c r="F188" s="207"/>
      <c r="G188" s="17"/>
      <c r="H188" s="17"/>
    </row>
    <row r="189" spans="1:8" ht="114" hidden="1" customHeight="1" x14ac:dyDescent="0.25">
      <c r="A189" s="208"/>
      <c r="B189" s="211"/>
      <c r="C189" s="209"/>
      <c r="D189" s="209"/>
      <c r="E189" s="209"/>
      <c r="F189" s="207"/>
      <c r="G189" s="17"/>
      <c r="H189" s="17"/>
    </row>
    <row r="190" spans="1:8" ht="243.75" hidden="1" customHeight="1" x14ac:dyDescent="0.25">
      <c r="A190" s="208"/>
      <c r="B190" s="211"/>
      <c r="C190" s="209"/>
      <c r="D190" s="209"/>
      <c r="E190" s="209"/>
      <c r="F190" s="42"/>
      <c r="G190" s="17"/>
      <c r="H190" s="17"/>
    </row>
    <row r="191" spans="1:8" ht="185.25" hidden="1" customHeight="1" x14ac:dyDescent="0.25">
      <c r="A191" s="208"/>
      <c r="B191" s="211"/>
      <c r="C191" s="209"/>
      <c r="D191" s="209"/>
      <c r="E191" s="209"/>
      <c r="F191" s="45"/>
      <c r="G191" s="17"/>
      <c r="H191" s="17"/>
    </row>
    <row r="192" spans="1:8" ht="110.25" x14ac:dyDescent="0.25">
      <c r="A192" s="208"/>
      <c r="B192" s="211" t="s">
        <v>320</v>
      </c>
      <c r="C192" s="209"/>
      <c r="D192" s="209"/>
      <c r="E192" s="209">
        <v>1374681</v>
      </c>
      <c r="F192" s="203" t="s">
        <v>361</v>
      </c>
      <c r="G192" s="17"/>
      <c r="H192" s="17"/>
    </row>
    <row r="193" spans="1:8" ht="113.25" hidden="1" customHeight="1" x14ac:dyDescent="0.25">
      <c r="A193" s="208"/>
      <c r="B193" s="211"/>
      <c r="C193" s="209"/>
      <c r="D193" s="209"/>
      <c r="E193" s="209"/>
      <c r="F193" s="207"/>
      <c r="G193" s="17"/>
      <c r="H193" s="17"/>
    </row>
    <row r="194" spans="1:8" hidden="1" x14ac:dyDescent="0.25">
      <c r="A194" s="208"/>
      <c r="B194" s="211"/>
      <c r="C194" s="209"/>
      <c r="D194" s="209"/>
      <c r="E194" s="209"/>
      <c r="F194" s="207"/>
      <c r="G194" s="17"/>
      <c r="H194" s="17"/>
    </row>
    <row r="195" spans="1:8" ht="290.25" hidden="1" customHeight="1" x14ac:dyDescent="0.25">
      <c r="A195" s="208"/>
      <c r="B195" s="211"/>
      <c r="C195" s="209"/>
      <c r="D195" s="209"/>
      <c r="E195" s="209"/>
      <c r="F195" s="207"/>
      <c r="G195" s="17"/>
      <c r="H195" s="17"/>
    </row>
    <row r="196" spans="1:8" ht="97.5" hidden="1" customHeight="1" x14ac:dyDescent="0.25">
      <c r="A196" s="208"/>
      <c r="B196" s="211"/>
      <c r="C196" s="209"/>
      <c r="D196" s="209"/>
      <c r="E196" s="209"/>
      <c r="F196" s="207"/>
      <c r="G196" s="17"/>
      <c r="H196" s="17"/>
    </row>
    <row r="197" spans="1:8" ht="67.5" customHeight="1" x14ac:dyDescent="0.25">
      <c r="A197" s="208"/>
      <c r="B197" s="211" t="s">
        <v>363</v>
      </c>
      <c r="C197" s="209"/>
      <c r="D197" s="209"/>
      <c r="E197" s="209">
        <v>1525586</v>
      </c>
      <c r="F197" s="203" t="s">
        <v>362</v>
      </c>
      <c r="G197" s="17"/>
      <c r="H197" s="17"/>
    </row>
    <row r="198" spans="1:8" ht="67.5" hidden="1" customHeight="1" x14ac:dyDescent="0.25">
      <c r="A198" s="208"/>
      <c r="B198" s="211"/>
      <c r="C198" s="209"/>
      <c r="D198" s="209"/>
      <c r="E198" s="209"/>
      <c r="F198" s="207"/>
      <c r="G198" s="17"/>
      <c r="H198" s="17"/>
    </row>
    <row r="199" spans="1:8" ht="409.5" hidden="1" customHeight="1" x14ac:dyDescent="0.25">
      <c r="A199" s="224"/>
      <c r="B199" s="226"/>
      <c r="C199" s="214"/>
      <c r="D199" s="214"/>
      <c r="E199" s="214"/>
      <c r="F199" s="218"/>
      <c r="G199" s="17"/>
      <c r="H199" s="17"/>
    </row>
    <row r="200" spans="1:8" ht="266.25" hidden="1" customHeight="1" x14ac:dyDescent="0.25">
      <c r="A200" s="224"/>
      <c r="B200" s="226"/>
      <c r="C200" s="214"/>
      <c r="D200" s="214"/>
      <c r="E200" s="214"/>
      <c r="F200" s="218"/>
      <c r="G200" s="17"/>
      <c r="H200" s="17"/>
    </row>
    <row r="201" spans="1:8" ht="66" hidden="1" customHeight="1" x14ac:dyDescent="0.25">
      <c r="A201" s="208"/>
      <c r="B201" s="211"/>
      <c r="C201" s="209"/>
      <c r="D201" s="209"/>
      <c r="E201" s="209"/>
      <c r="F201" s="207"/>
      <c r="G201" s="17"/>
      <c r="H201" s="17"/>
    </row>
    <row r="202" spans="1:8" ht="70.5" hidden="1" customHeight="1" x14ac:dyDescent="0.25">
      <c r="A202" s="208"/>
      <c r="B202" s="211"/>
      <c r="C202" s="209"/>
      <c r="D202" s="209"/>
      <c r="E202" s="209"/>
      <c r="F202" s="207"/>
      <c r="G202" s="17"/>
      <c r="H202" s="17"/>
    </row>
    <row r="203" spans="1:8" ht="79.5" hidden="1" customHeight="1" x14ac:dyDescent="0.25">
      <c r="A203" s="208"/>
      <c r="B203" s="211"/>
      <c r="C203" s="209"/>
      <c r="D203" s="209"/>
      <c r="E203" s="209"/>
      <c r="F203" s="207"/>
      <c r="G203" s="17"/>
      <c r="H203" s="17"/>
    </row>
    <row r="204" spans="1:8" hidden="1" x14ac:dyDescent="0.25">
      <c r="A204" s="208"/>
      <c r="B204" s="211"/>
      <c r="C204" s="209"/>
      <c r="D204" s="209"/>
      <c r="E204" s="209"/>
      <c r="F204" s="207"/>
      <c r="G204" s="17"/>
      <c r="H204" s="17"/>
    </row>
    <row r="205" spans="1:8" hidden="1" x14ac:dyDescent="0.25">
      <c r="A205" s="208"/>
      <c r="B205" s="211"/>
      <c r="C205" s="209"/>
      <c r="D205" s="209"/>
      <c r="E205" s="209"/>
      <c r="F205" s="207"/>
      <c r="G205" s="17"/>
      <c r="H205" s="17"/>
    </row>
    <row r="206" spans="1:8" hidden="1" x14ac:dyDescent="0.25">
      <c r="A206" s="208"/>
      <c r="B206" s="211"/>
      <c r="C206" s="209"/>
      <c r="D206" s="209"/>
      <c r="E206" s="209"/>
      <c r="F206" s="207"/>
      <c r="G206" s="17"/>
      <c r="H206" s="17"/>
    </row>
    <row r="207" spans="1:8" ht="363.75" customHeight="1" x14ac:dyDescent="0.25">
      <c r="A207" s="208"/>
      <c r="B207" s="211" t="s">
        <v>321</v>
      </c>
      <c r="C207" s="209">
        <v>2290100</v>
      </c>
      <c r="D207" s="209"/>
      <c r="E207" s="209"/>
      <c r="F207" s="203" t="s">
        <v>364</v>
      </c>
      <c r="G207" s="17"/>
      <c r="H207" s="17"/>
    </row>
    <row r="208" spans="1:8" ht="111.75" customHeight="1" x14ac:dyDescent="0.25">
      <c r="A208" s="208"/>
      <c r="B208" s="211" t="s">
        <v>322</v>
      </c>
      <c r="C208" s="209">
        <v>13500</v>
      </c>
      <c r="D208" s="209"/>
      <c r="E208" s="209"/>
      <c r="F208" s="203" t="s">
        <v>407</v>
      </c>
      <c r="G208" s="17"/>
      <c r="H208" s="17"/>
    </row>
    <row r="209" spans="1:8" hidden="1" x14ac:dyDescent="0.25">
      <c r="A209" s="208"/>
      <c r="B209" s="211"/>
      <c r="C209" s="209"/>
      <c r="D209" s="209"/>
      <c r="E209" s="209"/>
      <c r="F209" s="207"/>
      <c r="G209" s="17"/>
      <c r="H209" s="17"/>
    </row>
    <row r="210" spans="1:8" ht="53.25" hidden="1" customHeight="1" x14ac:dyDescent="0.25">
      <c r="A210" s="208"/>
      <c r="B210" s="211"/>
      <c r="C210" s="209"/>
      <c r="D210" s="209"/>
      <c r="E210" s="209"/>
      <c r="F210" s="207"/>
      <c r="G210" s="17"/>
      <c r="H210" s="17"/>
    </row>
    <row r="211" spans="1:8" ht="114" hidden="1" customHeight="1" x14ac:dyDescent="0.25">
      <c r="A211" s="208"/>
      <c r="B211" s="211"/>
      <c r="C211" s="209"/>
      <c r="D211" s="209"/>
      <c r="E211" s="209"/>
      <c r="F211" s="207"/>
      <c r="G211" s="17"/>
      <c r="H211" s="17"/>
    </row>
    <row r="212" spans="1:8" hidden="1" x14ac:dyDescent="0.25">
      <c r="A212" s="208"/>
      <c r="B212" s="211"/>
      <c r="C212" s="209"/>
      <c r="D212" s="209"/>
      <c r="E212" s="209"/>
      <c r="F212" s="207"/>
      <c r="G212" s="17"/>
      <c r="H212" s="17"/>
    </row>
    <row r="213" spans="1:8" ht="101.25" hidden="1" customHeight="1" x14ac:dyDescent="0.25">
      <c r="A213" s="208"/>
      <c r="B213" s="211"/>
      <c r="C213" s="209"/>
      <c r="D213" s="209"/>
      <c r="E213" s="209"/>
      <c r="F213" s="207"/>
      <c r="G213" s="17"/>
      <c r="H213" s="17"/>
    </row>
    <row r="214" spans="1:8" ht="84" hidden="1" customHeight="1" x14ac:dyDescent="0.25">
      <c r="A214" s="208"/>
      <c r="B214" s="211"/>
      <c r="C214" s="209"/>
      <c r="D214" s="209"/>
      <c r="E214" s="209"/>
      <c r="F214" s="5"/>
      <c r="G214" s="17"/>
      <c r="H214" s="17"/>
    </row>
    <row r="215" spans="1:8" hidden="1" x14ac:dyDescent="0.25">
      <c r="A215" s="208"/>
      <c r="B215" s="211"/>
      <c r="C215" s="209"/>
      <c r="D215" s="209"/>
      <c r="E215" s="209"/>
      <c r="F215" s="164"/>
      <c r="G215" s="17"/>
      <c r="H215" s="17"/>
    </row>
    <row r="216" spans="1:8" ht="66" hidden="1" customHeight="1" x14ac:dyDescent="0.25">
      <c r="A216" s="208"/>
      <c r="B216" s="211"/>
      <c r="C216" s="209"/>
      <c r="D216" s="209"/>
      <c r="E216" s="209"/>
      <c r="F216" s="207"/>
      <c r="G216" s="17"/>
      <c r="H216" s="17"/>
    </row>
    <row r="217" spans="1:8" ht="84" hidden="1" customHeight="1" x14ac:dyDescent="0.25">
      <c r="A217" s="208"/>
      <c r="B217" s="211"/>
      <c r="C217" s="209"/>
      <c r="D217" s="209"/>
      <c r="E217" s="209"/>
      <c r="F217" s="5"/>
      <c r="G217" s="17"/>
      <c r="H217" s="17"/>
    </row>
    <row r="218" spans="1:8" ht="243.75" hidden="1" customHeight="1" x14ac:dyDescent="0.25">
      <c r="A218" s="208"/>
      <c r="B218" s="211"/>
      <c r="C218" s="209"/>
      <c r="D218" s="209"/>
      <c r="E218" s="209"/>
      <c r="F218" s="207"/>
      <c r="G218" s="17"/>
      <c r="H218" s="17"/>
    </row>
    <row r="219" spans="1:8" ht="52.5" hidden="1" customHeight="1" x14ac:dyDescent="0.25">
      <c r="A219" s="208"/>
      <c r="B219" s="211"/>
      <c r="C219" s="209"/>
      <c r="D219" s="209"/>
      <c r="E219" s="209"/>
      <c r="F219" s="5"/>
      <c r="G219" s="17"/>
      <c r="H219" s="17"/>
    </row>
    <row r="220" spans="1:8" ht="163.5" hidden="1" customHeight="1" x14ac:dyDescent="0.25">
      <c r="A220" s="208"/>
      <c r="B220" s="211"/>
      <c r="C220" s="209"/>
      <c r="D220" s="209"/>
      <c r="E220" s="209"/>
      <c r="F220" s="207"/>
      <c r="G220" s="17"/>
      <c r="H220" s="17"/>
    </row>
    <row r="221" spans="1:8" ht="81.75" hidden="1" customHeight="1" x14ac:dyDescent="0.25">
      <c r="A221" s="208"/>
      <c r="B221" s="211"/>
      <c r="C221" s="209"/>
      <c r="D221" s="209"/>
      <c r="E221" s="209"/>
      <c r="F221" s="207"/>
      <c r="G221" s="17"/>
      <c r="H221" s="17"/>
    </row>
    <row r="222" spans="1:8" ht="68.25" hidden="1" customHeight="1" x14ac:dyDescent="0.25">
      <c r="A222" s="208"/>
      <c r="B222" s="211"/>
      <c r="C222" s="209"/>
      <c r="D222" s="209"/>
      <c r="E222" s="209"/>
      <c r="F222" s="207"/>
      <c r="G222" s="17"/>
      <c r="H222" s="17"/>
    </row>
    <row r="223" spans="1:8" ht="130.5" hidden="1" customHeight="1" x14ac:dyDescent="0.25">
      <c r="A223" s="208"/>
      <c r="B223" s="211"/>
      <c r="C223" s="209"/>
      <c r="D223" s="209"/>
      <c r="E223" s="209"/>
      <c r="F223" s="207"/>
      <c r="G223" s="17"/>
      <c r="H223" s="17"/>
    </row>
    <row r="224" spans="1:8" hidden="1" x14ac:dyDescent="0.25">
      <c r="A224" s="208"/>
      <c r="B224" s="211"/>
      <c r="C224" s="209"/>
      <c r="D224" s="209"/>
      <c r="E224" s="209"/>
      <c r="F224" s="207"/>
      <c r="G224" s="17"/>
      <c r="H224" s="17"/>
    </row>
    <row r="225" spans="1:8" ht="31.5" x14ac:dyDescent="0.25">
      <c r="A225" s="208" t="s">
        <v>83</v>
      </c>
      <c r="B225" s="47" t="s">
        <v>201</v>
      </c>
      <c r="C225" s="7">
        <f>C226+C228+C233+C243+C230</f>
        <v>0</v>
      </c>
      <c r="D225" s="7">
        <f t="shared" ref="D225:E225" si="32">D226+D228+D233+D243+D230</f>
        <v>5974000</v>
      </c>
      <c r="E225" s="7">
        <f t="shared" si="32"/>
        <v>0</v>
      </c>
      <c r="F225" s="196"/>
      <c r="G225" s="17"/>
      <c r="H225" s="17"/>
    </row>
    <row r="226" spans="1:8" ht="47.25" x14ac:dyDescent="0.25">
      <c r="A226" s="208"/>
      <c r="B226" s="20" t="s">
        <v>271</v>
      </c>
      <c r="C226" s="21">
        <f>C227</f>
        <v>0</v>
      </c>
      <c r="D226" s="21">
        <f t="shared" ref="D226:E226" si="33">D227</f>
        <v>1409000</v>
      </c>
      <c r="E226" s="21">
        <f t="shared" si="33"/>
        <v>0</v>
      </c>
      <c r="F226" s="196"/>
      <c r="G226" s="17"/>
      <c r="H226" s="17"/>
    </row>
    <row r="227" spans="1:8" ht="31.5" x14ac:dyDescent="0.25">
      <c r="A227" s="208"/>
      <c r="B227" s="48"/>
      <c r="C227" s="209"/>
      <c r="D227" s="209">
        <v>1409000</v>
      </c>
      <c r="E227" s="209"/>
      <c r="F227" s="42" t="s">
        <v>415</v>
      </c>
      <c r="G227" s="17"/>
      <c r="H227" s="17"/>
    </row>
    <row r="228" spans="1:8" ht="31.5" hidden="1" x14ac:dyDescent="0.25">
      <c r="A228" s="208"/>
      <c r="B228" s="48" t="s">
        <v>2</v>
      </c>
      <c r="C228" s="21">
        <f>C229</f>
        <v>0</v>
      </c>
      <c r="D228" s="21">
        <f t="shared" ref="D228:E228" si="34">D229</f>
        <v>0</v>
      </c>
      <c r="E228" s="21">
        <f t="shared" si="34"/>
        <v>0</v>
      </c>
      <c r="F228" s="207"/>
      <c r="G228" s="17"/>
      <c r="H228" s="17"/>
    </row>
    <row r="229" spans="1:8" hidden="1" x14ac:dyDescent="0.25">
      <c r="A229" s="208"/>
      <c r="B229" s="186"/>
      <c r="C229" s="209"/>
      <c r="D229" s="209"/>
      <c r="E229" s="209"/>
      <c r="F229" s="197"/>
      <c r="G229" s="17"/>
      <c r="H229" s="17"/>
    </row>
    <row r="230" spans="1:8" ht="31.5" hidden="1" x14ac:dyDescent="0.25">
      <c r="A230" s="208"/>
      <c r="B230" s="48" t="s">
        <v>28</v>
      </c>
      <c r="C230" s="21">
        <f>C231+C232</f>
        <v>0</v>
      </c>
      <c r="D230" s="21">
        <f t="shared" ref="D230:E230" si="35">D231+D232</f>
        <v>0</v>
      </c>
      <c r="E230" s="21">
        <f t="shared" si="35"/>
        <v>0</v>
      </c>
      <c r="F230" s="207"/>
      <c r="G230" s="17"/>
      <c r="H230" s="17"/>
    </row>
    <row r="231" spans="1:8" ht="49.5" hidden="1" customHeight="1" x14ac:dyDescent="0.25">
      <c r="A231" s="208"/>
      <c r="B231" s="186"/>
      <c r="C231" s="209"/>
      <c r="D231" s="209"/>
      <c r="E231" s="209"/>
      <c r="F231" s="141"/>
      <c r="G231" s="17"/>
      <c r="H231" s="17"/>
    </row>
    <row r="232" spans="1:8" hidden="1" x14ac:dyDescent="0.25">
      <c r="A232" s="208"/>
      <c r="B232" s="186"/>
      <c r="C232" s="209"/>
      <c r="D232" s="209"/>
      <c r="E232" s="209"/>
      <c r="F232" s="141"/>
      <c r="G232" s="17"/>
      <c r="H232" s="17"/>
    </row>
    <row r="233" spans="1:8" x14ac:dyDescent="0.25">
      <c r="A233" s="208"/>
      <c r="B233" s="41" t="s">
        <v>20</v>
      </c>
      <c r="C233" s="21">
        <f>SUM(C234:C242)</f>
        <v>0</v>
      </c>
      <c r="D233" s="21">
        <f t="shared" ref="D233:E233" si="36">SUM(D234:D242)</f>
        <v>4565000</v>
      </c>
      <c r="E233" s="21">
        <f t="shared" si="36"/>
        <v>0</v>
      </c>
      <c r="F233" s="146"/>
      <c r="G233" s="17"/>
      <c r="H233" s="17"/>
    </row>
    <row r="234" spans="1:8" ht="63" customHeight="1" x14ac:dyDescent="0.25">
      <c r="A234" s="208"/>
      <c r="B234" s="186" t="s">
        <v>323</v>
      </c>
      <c r="C234" s="209"/>
      <c r="D234" s="209">
        <v>4565000</v>
      </c>
      <c r="E234" s="21"/>
      <c r="F234" s="203" t="s">
        <v>381</v>
      </c>
      <c r="G234" s="17"/>
      <c r="H234" s="17"/>
    </row>
    <row r="235" spans="1:8" ht="82.5" hidden="1" customHeight="1" x14ac:dyDescent="0.25">
      <c r="A235" s="208"/>
      <c r="B235" s="186"/>
      <c r="C235" s="209"/>
      <c r="D235" s="209"/>
      <c r="E235" s="209"/>
      <c r="F235" s="141"/>
      <c r="G235" s="17"/>
      <c r="H235" s="17"/>
    </row>
    <row r="236" spans="1:8" ht="130.5" hidden="1" customHeight="1" x14ac:dyDescent="0.25">
      <c r="A236" s="208"/>
      <c r="B236" s="186"/>
      <c r="C236" s="209"/>
      <c r="D236" s="209"/>
      <c r="E236" s="209"/>
      <c r="F236" s="141"/>
      <c r="G236" s="17"/>
      <c r="H236" s="17"/>
    </row>
    <row r="237" spans="1:8" ht="85.5" hidden="1" customHeight="1" x14ac:dyDescent="0.25">
      <c r="A237" s="208"/>
      <c r="B237" s="186"/>
      <c r="C237" s="209"/>
      <c r="D237" s="194"/>
      <c r="E237" s="194"/>
      <c r="F237" s="141"/>
      <c r="G237" s="17"/>
      <c r="H237" s="17"/>
    </row>
    <row r="238" spans="1:8" hidden="1" x14ac:dyDescent="0.25">
      <c r="A238" s="208"/>
      <c r="B238" s="186"/>
      <c r="C238" s="209"/>
      <c r="D238" s="209"/>
      <c r="E238" s="209"/>
      <c r="F238" s="197"/>
      <c r="G238" s="17"/>
      <c r="H238" s="17"/>
    </row>
    <row r="239" spans="1:8" ht="131.25" hidden="1" customHeight="1" x14ac:dyDescent="0.25">
      <c r="A239" s="208"/>
      <c r="B239" s="186"/>
      <c r="C239" s="209"/>
      <c r="D239" s="209"/>
      <c r="E239" s="209"/>
      <c r="F239" s="197"/>
      <c r="G239" s="17"/>
      <c r="H239" s="17"/>
    </row>
    <row r="240" spans="1:8" ht="129" hidden="1" customHeight="1" x14ac:dyDescent="0.25">
      <c r="A240" s="208"/>
      <c r="B240" s="186"/>
      <c r="C240" s="209"/>
      <c r="D240" s="209"/>
      <c r="E240" s="209"/>
      <c r="F240" s="207"/>
      <c r="G240" s="17"/>
      <c r="H240" s="17"/>
    </row>
    <row r="241" spans="1:8" ht="100.5" hidden="1" customHeight="1" x14ac:dyDescent="0.25">
      <c r="A241" s="208"/>
      <c r="B241" s="186"/>
      <c r="C241" s="209"/>
      <c r="D241" s="209"/>
      <c r="E241" s="209"/>
      <c r="F241" s="207"/>
      <c r="G241" s="17"/>
      <c r="H241" s="17"/>
    </row>
    <row r="242" spans="1:8" ht="63.75" hidden="1" customHeight="1" x14ac:dyDescent="0.25">
      <c r="A242" s="208"/>
      <c r="B242" s="205"/>
      <c r="C242" s="209"/>
      <c r="D242" s="209"/>
      <c r="E242" s="209"/>
      <c r="F242" s="207"/>
      <c r="G242" s="17"/>
      <c r="H242" s="17"/>
    </row>
    <row r="243" spans="1:8" ht="50.25" hidden="1" customHeight="1" x14ac:dyDescent="0.25">
      <c r="A243" s="208"/>
      <c r="B243" s="20" t="s">
        <v>72</v>
      </c>
      <c r="C243" s="21">
        <f>C244</f>
        <v>0</v>
      </c>
      <c r="D243" s="21">
        <f t="shared" ref="D243:E243" si="37">D244</f>
        <v>0</v>
      </c>
      <c r="E243" s="21">
        <f t="shared" si="37"/>
        <v>0</v>
      </c>
      <c r="F243" s="207"/>
      <c r="G243" s="17"/>
      <c r="H243" s="17"/>
    </row>
    <row r="244" spans="1:8" ht="34.5" hidden="1" customHeight="1" x14ac:dyDescent="0.25">
      <c r="A244" s="208"/>
      <c r="B244" s="186"/>
      <c r="C244" s="209"/>
      <c r="D244" s="189"/>
      <c r="E244" s="189"/>
      <c r="F244" s="197"/>
      <c r="G244" s="17"/>
      <c r="H244" s="17"/>
    </row>
    <row r="245" spans="1:8" ht="113.25" hidden="1" customHeight="1" x14ac:dyDescent="0.25">
      <c r="A245" s="208" t="s">
        <v>151</v>
      </c>
      <c r="B245" s="18" t="s">
        <v>152</v>
      </c>
      <c r="C245" s="7">
        <f>C246+C256+C264+C253</f>
        <v>0</v>
      </c>
      <c r="D245" s="7">
        <f t="shared" ref="D245:E245" si="38">D246+D256+D264+D253</f>
        <v>0</v>
      </c>
      <c r="E245" s="7">
        <f t="shared" si="38"/>
        <v>0</v>
      </c>
      <c r="F245" s="197"/>
      <c r="G245" s="17"/>
      <c r="H245" s="17"/>
    </row>
    <row r="246" spans="1:8" ht="51" hidden="1" customHeight="1" x14ac:dyDescent="0.25">
      <c r="A246" s="208"/>
      <c r="B246" s="20" t="s">
        <v>30</v>
      </c>
      <c r="C246" s="21">
        <f>SUM(C247:C252)</f>
        <v>0</v>
      </c>
      <c r="D246" s="21">
        <f t="shared" ref="D246:E246" si="39">SUM(D247:D252)</f>
        <v>0</v>
      </c>
      <c r="E246" s="21">
        <f t="shared" si="39"/>
        <v>0</v>
      </c>
      <c r="F246" s="197"/>
      <c r="G246" s="17"/>
      <c r="H246" s="17"/>
    </row>
    <row r="247" spans="1:8" ht="132.75" hidden="1" customHeight="1" x14ac:dyDescent="0.25">
      <c r="A247" s="208"/>
      <c r="B247" s="196"/>
      <c r="C247" s="209"/>
      <c r="D247" s="209"/>
      <c r="E247" s="209"/>
      <c r="F247" s="197"/>
      <c r="G247" s="17"/>
      <c r="H247" s="17"/>
    </row>
    <row r="248" spans="1:8" ht="114" hidden="1" customHeight="1" x14ac:dyDescent="0.25">
      <c r="A248" s="208"/>
      <c r="B248" s="196"/>
      <c r="C248" s="209"/>
      <c r="D248" s="209"/>
      <c r="E248" s="209"/>
      <c r="F248" s="197"/>
      <c r="G248" s="17"/>
      <c r="H248" s="17"/>
    </row>
    <row r="249" spans="1:8" ht="114.75" hidden="1" customHeight="1" x14ac:dyDescent="0.25">
      <c r="A249" s="208"/>
      <c r="B249" s="196"/>
      <c r="C249" s="209"/>
      <c r="D249" s="209"/>
      <c r="E249" s="209"/>
      <c r="F249" s="197"/>
      <c r="G249" s="17"/>
      <c r="H249" s="17"/>
    </row>
    <row r="250" spans="1:8" ht="114" hidden="1" customHeight="1" x14ac:dyDescent="0.25">
      <c r="A250" s="208"/>
      <c r="B250" s="196"/>
      <c r="C250" s="209"/>
      <c r="D250" s="209"/>
      <c r="E250" s="209"/>
      <c r="F250" s="197"/>
      <c r="G250" s="17"/>
      <c r="H250" s="17"/>
    </row>
    <row r="251" spans="1:8" ht="117" hidden="1" customHeight="1" x14ac:dyDescent="0.25">
      <c r="A251" s="208"/>
      <c r="B251" s="196"/>
      <c r="C251" s="209"/>
      <c r="D251" s="209"/>
      <c r="E251" s="209"/>
      <c r="F251" s="197"/>
      <c r="G251" s="17"/>
      <c r="H251" s="17"/>
    </row>
    <row r="252" spans="1:8" ht="26.25" hidden="1" customHeight="1" x14ac:dyDescent="0.25">
      <c r="A252" s="208"/>
      <c r="B252" s="18"/>
      <c r="C252" s="7"/>
      <c r="D252" s="7"/>
      <c r="E252" s="7"/>
      <c r="F252" s="206"/>
      <c r="G252" s="17"/>
      <c r="H252" s="17"/>
    </row>
    <row r="253" spans="1:8" ht="31.5" hidden="1" x14ac:dyDescent="0.25">
      <c r="A253" s="208"/>
      <c r="B253" s="20" t="s">
        <v>261</v>
      </c>
      <c r="C253" s="21">
        <f>SUM(C254:C255)</f>
        <v>0</v>
      </c>
      <c r="D253" s="21">
        <f t="shared" ref="D253:E253" si="40">SUM(D254:D255)</f>
        <v>0</v>
      </c>
      <c r="E253" s="21">
        <f t="shared" si="40"/>
        <v>0</v>
      </c>
      <c r="F253" s="5"/>
      <c r="G253" s="17"/>
      <c r="H253" s="17"/>
    </row>
    <row r="254" spans="1:8" hidden="1" x14ac:dyDescent="0.25">
      <c r="A254" s="208"/>
      <c r="B254" s="207"/>
      <c r="C254" s="194"/>
      <c r="D254" s="209"/>
      <c r="E254" s="209"/>
      <c r="F254" s="5"/>
      <c r="G254" s="17"/>
      <c r="H254" s="17"/>
    </row>
    <row r="255" spans="1:8" hidden="1" x14ac:dyDescent="0.25">
      <c r="A255" s="208"/>
      <c r="B255" s="49"/>
      <c r="C255" s="7"/>
      <c r="D255" s="191"/>
      <c r="E255" s="7"/>
      <c r="F255" s="5"/>
      <c r="G255" s="17"/>
      <c r="H255" s="17"/>
    </row>
    <row r="256" spans="1:8" ht="47.25" hidden="1" x14ac:dyDescent="0.25">
      <c r="A256" s="208"/>
      <c r="B256" s="41" t="s">
        <v>15</v>
      </c>
      <c r="C256" s="50">
        <f>SUM(C257:C263)</f>
        <v>0</v>
      </c>
      <c r="D256" s="50">
        <f>SUM(D257:D263)</f>
        <v>0</v>
      </c>
      <c r="E256" s="50">
        <f t="shared" ref="E256" si="41">SUM(E257:E263)</f>
        <v>0</v>
      </c>
      <c r="F256" s="5"/>
      <c r="G256" s="17"/>
      <c r="H256" s="17"/>
    </row>
    <row r="257" spans="1:14" hidden="1" x14ac:dyDescent="0.25">
      <c r="A257" s="208"/>
      <c r="B257" s="205"/>
      <c r="C257" s="190"/>
      <c r="D257" s="190"/>
      <c r="E257" s="190"/>
      <c r="F257" s="5"/>
      <c r="G257" s="17"/>
      <c r="H257" s="17"/>
    </row>
    <row r="258" spans="1:14" hidden="1" x14ac:dyDescent="0.25">
      <c r="A258" s="208"/>
      <c r="B258" s="205"/>
      <c r="C258" s="190"/>
      <c r="D258" s="190"/>
      <c r="E258" s="190"/>
      <c r="F258" s="5"/>
      <c r="G258" s="17"/>
      <c r="H258" s="17"/>
    </row>
    <row r="259" spans="1:14" hidden="1" x14ac:dyDescent="0.25">
      <c r="A259" s="208"/>
      <c r="B259" s="51"/>
      <c r="C259" s="209"/>
      <c r="D259" s="209"/>
      <c r="E259" s="209"/>
      <c r="F259" s="5"/>
      <c r="G259" s="17"/>
      <c r="H259" s="17"/>
    </row>
    <row r="260" spans="1:14" hidden="1" x14ac:dyDescent="0.25">
      <c r="A260" s="208"/>
      <c r="B260" s="196"/>
      <c r="C260" s="209"/>
      <c r="D260" s="209"/>
      <c r="E260" s="209"/>
      <c r="F260" s="35"/>
      <c r="G260" s="17"/>
      <c r="H260" s="17"/>
    </row>
    <row r="261" spans="1:14" hidden="1" x14ac:dyDescent="0.25">
      <c r="A261" s="208"/>
      <c r="B261" s="196"/>
      <c r="C261" s="209"/>
      <c r="D261" s="209"/>
      <c r="E261" s="209"/>
      <c r="F261" s="35"/>
      <c r="G261" s="17"/>
      <c r="H261" s="17"/>
    </row>
    <row r="262" spans="1:14" hidden="1" x14ac:dyDescent="0.25">
      <c r="A262" s="208"/>
      <c r="B262" s="196"/>
      <c r="C262" s="209"/>
      <c r="D262" s="209"/>
      <c r="E262" s="209"/>
      <c r="F262" s="35"/>
      <c r="G262" s="17"/>
      <c r="H262" s="17"/>
    </row>
    <row r="263" spans="1:14" hidden="1" x14ac:dyDescent="0.25">
      <c r="A263" s="208"/>
      <c r="B263" s="52"/>
      <c r="C263" s="21"/>
      <c r="D263" s="21"/>
      <c r="E263" s="21"/>
      <c r="F263" s="206"/>
      <c r="G263" s="17"/>
      <c r="H263" s="17"/>
    </row>
    <row r="264" spans="1:14" ht="31.5" hidden="1" x14ac:dyDescent="0.25">
      <c r="A264" s="208"/>
      <c r="B264" s="20" t="s">
        <v>261</v>
      </c>
      <c r="C264" s="21">
        <f>C265</f>
        <v>0</v>
      </c>
      <c r="D264" s="21">
        <f t="shared" ref="D264:E264" si="42">D265</f>
        <v>0</v>
      </c>
      <c r="E264" s="21">
        <f t="shared" si="42"/>
        <v>0</v>
      </c>
      <c r="F264" s="5"/>
      <c r="G264" s="17"/>
      <c r="H264" s="17"/>
    </row>
    <row r="265" spans="1:14" hidden="1" x14ac:dyDescent="0.25">
      <c r="A265" s="208"/>
      <c r="B265" s="207"/>
      <c r="C265" s="194"/>
      <c r="D265" s="209"/>
      <c r="E265" s="209"/>
      <c r="F265" s="5"/>
      <c r="G265" s="17"/>
      <c r="H265" s="17"/>
    </row>
    <row r="266" spans="1:14" ht="48" customHeight="1" x14ac:dyDescent="0.25">
      <c r="A266" s="208" t="s">
        <v>9</v>
      </c>
      <c r="B266" s="53" t="s">
        <v>10</v>
      </c>
      <c r="C266" s="7">
        <f>C267</f>
        <v>-1212400</v>
      </c>
      <c r="D266" s="7">
        <f t="shared" ref="D266:E266" si="43">D267</f>
        <v>0</v>
      </c>
      <c r="E266" s="7">
        <f t="shared" si="43"/>
        <v>495253</v>
      </c>
      <c r="F266" s="30"/>
      <c r="G266" s="17"/>
      <c r="H266" s="17"/>
    </row>
    <row r="267" spans="1:14" ht="97.5" customHeight="1" x14ac:dyDescent="0.25">
      <c r="A267" s="32" t="s">
        <v>192</v>
      </c>
      <c r="B267" s="54" t="s">
        <v>193</v>
      </c>
      <c r="C267" s="7">
        <f>C272+C275+C270+C268</f>
        <v>-1212400</v>
      </c>
      <c r="D267" s="7">
        <f t="shared" ref="D267:E267" si="44">D272+D275+D270+D268</f>
        <v>0</v>
      </c>
      <c r="E267" s="7">
        <f t="shared" si="44"/>
        <v>495253</v>
      </c>
      <c r="F267" s="196"/>
      <c r="G267" s="17"/>
      <c r="H267" s="17"/>
    </row>
    <row r="268" spans="1:14" s="57" customFormat="1" ht="47.25" hidden="1" x14ac:dyDescent="0.25">
      <c r="A268" s="55"/>
      <c r="B268" s="105" t="s">
        <v>271</v>
      </c>
      <c r="C268" s="21">
        <f>C269</f>
        <v>0</v>
      </c>
      <c r="D268" s="21">
        <f t="shared" ref="D268:E268" si="45">D269</f>
        <v>0</v>
      </c>
      <c r="E268" s="21">
        <f t="shared" si="45"/>
        <v>0</v>
      </c>
      <c r="F268" s="20"/>
      <c r="G268" s="17"/>
      <c r="H268" s="17"/>
      <c r="I268" s="56"/>
      <c r="J268" s="56"/>
      <c r="K268" s="56"/>
      <c r="L268" s="56"/>
      <c r="M268" s="56"/>
      <c r="N268" s="56"/>
    </row>
    <row r="269" spans="1:14" hidden="1" x14ac:dyDescent="0.25">
      <c r="A269" s="32"/>
      <c r="B269" s="106"/>
      <c r="C269" s="7"/>
      <c r="D269" s="7"/>
      <c r="E269" s="7"/>
      <c r="F269" s="196"/>
      <c r="G269" s="17"/>
      <c r="H269" s="17"/>
    </row>
    <row r="270" spans="1:14" s="57" customFormat="1" ht="31.5" x14ac:dyDescent="0.25">
      <c r="A270" s="55"/>
      <c r="B270" s="58" t="s">
        <v>28</v>
      </c>
      <c r="C270" s="21">
        <f>C271</f>
        <v>-150404</v>
      </c>
      <c r="D270" s="21">
        <f t="shared" ref="D270:E270" si="46">D271</f>
        <v>0</v>
      </c>
      <c r="E270" s="21">
        <f t="shared" si="46"/>
        <v>61448</v>
      </c>
      <c r="F270" s="20"/>
      <c r="G270" s="17"/>
      <c r="H270" s="17"/>
      <c r="I270" s="56"/>
      <c r="J270" s="56"/>
      <c r="K270" s="56"/>
      <c r="L270" s="56"/>
      <c r="M270" s="56"/>
      <c r="N270" s="56"/>
    </row>
    <row r="271" spans="1:14" ht="36" customHeight="1" x14ac:dyDescent="0.25">
      <c r="A271" s="32"/>
      <c r="B271" s="106"/>
      <c r="C271" s="209">
        <v>-150404</v>
      </c>
      <c r="D271" s="209"/>
      <c r="E271" s="209">
        <v>61448</v>
      </c>
      <c r="F271" s="203" t="s">
        <v>362</v>
      </c>
      <c r="G271" s="17"/>
      <c r="H271" s="17"/>
    </row>
    <row r="272" spans="1:14" ht="47.25" x14ac:dyDescent="0.25">
      <c r="A272" s="208"/>
      <c r="B272" s="41" t="s">
        <v>30</v>
      </c>
      <c r="C272" s="21">
        <f>C273+C274</f>
        <v>-584589</v>
      </c>
      <c r="D272" s="21">
        <f t="shared" ref="D272:E272" si="47">D273+D274</f>
        <v>0</v>
      </c>
      <c r="E272" s="21">
        <f t="shared" si="47"/>
        <v>238776</v>
      </c>
      <c r="F272" s="196"/>
      <c r="G272" s="17"/>
      <c r="H272" s="17"/>
    </row>
    <row r="273" spans="1:8" ht="110.25" x14ac:dyDescent="0.25">
      <c r="A273" s="208"/>
      <c r="B273" s="211" t="s">
        <v>365</v>
      </c>
      <c r="C273" s="209">
        <v>-584589</v>
      </c>
      <c r="D273" s="21"/>
      <c r="E273" s="191">
        <v>238776</v>
      </c>
      <c r="F273" s="203" t="s">
        <v>362</v>
      </c>
      <c r="G273" s="17"/>
      <c r="H273" s="17"/>
    </row>
    <row r="274" spans="1:8" ht="147" hidden="1" customHeight="1" x14ac:dyDescent="0.25">
      <c r="A274" s="208"/>
      <c r="B274" s="211"/>
      <c r="C274" s="209"/>
      <c r="D274" s="21"/>
      <c r="E274" s="191"/>
      <c r="F274" s="207"/>
      <c r="G274" s="17"/>
      <c r="H274" s="17"/>
    </row>
    <row r="275" spans="1:8" ht="47.25" x14ac:dyDescent="0.25">
      <c r="A275" s="208"/>
      <c r="B275" s="41" t="s">
        <v>15</v>
      </c>
      <c r="C275" s="21">
        <f>C276+C277</f>
        <v>-477407</v>
      </c>
      <c r="D275" s="21">
        <f t="shared" ref="D275:E275" si="48">D276+D277</f>
        <v>0</v>
      </c>
      <c r="E275" s="21">
        <f t="shared" si="48"/>
        <v>195029</v>
      </c>
      <c r="F275" s="175"/>
      <c r="G275" s="17"/>
      <c r="H275" s="17"/>
    </row>
    <row r="276" spans="1:8" ht="98.25" customHeight="1" x14ac:dyDescent="0.25">
      <c r="A276" s="208"/>
      <c r="B276" s="107" t="s">
        <v>324</v>
      </c>
      <c r="C276" s="209">
        <v>-477407</v>
      </c>
      <c r="D276" s="209"/>
      <c r="E276" s="209">
        <v>195029</v>
      </c>
      <c r="F276" s="203" t="s">
        <v>362</v>
      </c>
      <c r="G276" s="17"/>
      <c r="H276" s="17"/>
    </row>
    <row r="277" spans="1:8" hidden="1" x14ac:dyDescent="0.25">
      <c r="A277" s="208"/>
      <c r="B277" s="207"/>
      <c r="C277" s="46"/>
      <c r="D277" s="59"/>
      <c r="E277" s="59"/>
      <c r="F277" s="176"/>
      <c r="G277" s="17"/>
      <c r="H277" s="17"/>
    </row>
    <row r="278" spans="1:8" ht="78.75" x14ac:dyDescent="0.25">
      <c r="A278" s="208" t="s">
        <v>84</v>
      </c>
      <c r="B278" s="44" t="s">
        <v>34</v>
      </c>
      <c r="C278" s="7">
        <f>C279+C289+C293+C299+C302</f>
        <v>149440292</v>
      </c>
      <c r="D278" s="7">
        <f t="shared" ref="D278:E278" si="49">D279+D289+D293+D299+D302</f>
        <v>12146789</v>
      </c>
      <c r="E278" s="7">
        <f t="shared" si="49"/>
        <v>0</v>
      </c>
      <c r="F278" s="196"/>
      <c r="G278" s="17"/>
      <c r="H278" s="17"/>
    </row>
    <row r="279" spans="1:8" ht="81.75" hidden="1" customHeight="1" x14ac:dyDescent="0.25">
      <c r="A279" s="208" t="s">
        <v>125</v>
      </c>
      <c r="B279" s="18" t="s">
        <v>168</v>
      </c>
      <c r="C279" s="7">
        <f>C282+C280+C286</f>
        <v>0</v>
      </c>
      <c r="D279" s="7">
        <f t="shared" ref="D279:E279" si="50">D282+D280+D286</f>
        <v>0</v>
      </c>
      <c r="E279" s="7">
        <f t="shared" si="50"/>
        <v>0</v>
      </c>
      <c r="F279" s="196"/>
      <c r="G279" s="17"/>
      <c r="H279" s="17"/>
    </row>
    <row r="280" spans="1:8" ht="47.25" hidden="1" x14ac:dyDescent="0.25">
      <c r="A280" s="208"/>
      <c r="B280" s="58" t="s">
        <v>23</v>
      </c>
      <c r="C280" s="21">
        <f>C281</f>
        <v>0</v>
      </c>
      <c r="D280" s="21">
        <f t="shared" ref="D280:E280" si="51">D281</f>
        <v>0</v>
      </c>
      <c r="E280" s="21">
        <f t="shared" si="51"/>
        <v>0</v>
      </c>
      <c r="F280" s="196"/>
      <c r="G280" s="17"/>
      <c r="H280" s="17"/>
    </row>
    <row r="281" spans="1:8" ht="117.75" hidden="1" customHeight="1" x14ac:dyDescent="0.25">
      <c r="A281" s="208"/>
      <c r="B281" s="187"/>
      <c r="C281" s="209"/>
      <c r="D281" s="209"/>
      <c r="E281" s="60"/>
      <c r="F281" s="207"/>
      <c r="G281" s="17"/>
      <c r="H281" s="17"/>
    </row>
    <row r="282" spans="1:8" ht="50.25" hidden="1" customHeight="1" x14ac:dyDescent="0.25">
      <c r="A282" s="208"/>
      <c r="B282" s="125" t="s">
        <v>72</v>
      </c>
      <c r="C282" s="21">
        <f>C283+C284+C285</f>
        <v>0</v>
      </c>
      <c r="D282" s="21">
        <f t="shared" ref="D282:E282" si="52">D283+D284+D285</f>
        <v>0</v>
      </c>
      <c r="E282" s="21">
        <f t="shared" si="52"/>
        <v>0</v>
      </c>
      <c r="F282" s="196"/>
      <c r="G282" s="17"/>
      <c r="H282" s="17"/>
    </row>
    <row r="283" spans="1:8" ht="81" hidden="1" customHeight="1" x14ac:dyDescent="0.25">
      <c r="A283" s="208"/>
      <c r="B283" s="207"/>
      <c r="C283" s="209"/>
      <c r="D283" s="209"/>
      <c r="E283" s="209"/>
      <c r="F283" s="207"/>
      <c r="G283" s="17"/>
      <c r="H283" s="17"/>
    </row>
    <row r="284" spans="1:8" hidden="1" x14ac:dyDescent="0.25">
      <c r="A284" s="61"/>
      <c r="B284" s="207"/>
      <c r="C284" s="209"/>
      <c r="D284" s="209"/>
      <c r="E284" s="209"/>
      <c r="F284" s="207"/>
      <c r="G284" s="17"/>
      <c r="H284" s="17"/>
    </row>
    <row r="285" spans="1:8" hidden="1" x14ac:dyDescent="0.25">
      <c r="A285" s="61"/>
      <c r="B285" s="207"/>
      <c r="C285" s="209"/>
      <c r="D285" s="209"/>
      <c r="E285" s="209"/>
      <c r="F285" s="207"/>
      <c r="G285" s="17"/>
      <c r="H285" s="17"/>
    </row>
    <row r="286" spans="1:8" ht="34.5" hidden="1" customHeight="1" x14ac:dyDescent="0.25">
      <c r="A286" s="208"/>
      <c r="B286" s="20" t="s">
        <v>261</v>
      </c>
      <c r="C286" s="209">
        <f>SUM(C287:C288)</f>
        <v>0</v>
      </c>
      <c r="D286" s="209">
        <f t="shared" ref="D286:E286" si="53">SUM(D287:D288)</f>
        <v>0</v>
      </c>
      <c r="E286" s="209">
        <f t="shared" si="53"/>
        <v>0</v>
      </c>
      <c r="F286" s="207"/>
      <c r="G286" s="17"/>
      <c r="H286" s="17"/>
    </row>
    <row r="287" spans="1:8" hidden="1" x14ac:dyDescent="0.25">
      <c r="A287" s="208"/>
      <c r="B287" s="207"/>
      <c r="C287" s="209"/>
      <c r="D287" s="63"/>
      <c r="E287" s="63"/>
      <c r="F287" s="211"/>
      <c r="G287" s="17"/>
      <c r="H287" s="17"/>
    </row>
    <row r="288" spans="1:8" hidden="1" x14ac:dyDescent="0.25">
      <c r="A288" s="208"/>
      <c r="B288" s="207"/>
      <c r="C288" s="209"/>
      <c r="D288" s="63"/>
      <c r="E288" s="63"/>
      <c r="F288" s="211"/>
      <c r="G288" s="17"/>
      <c r="H288" s="17"/>
    </row>
    <row r="289" spans="1:14" ht="78.75" x14ac:dyDescent="0.25">
      <c r="A289" s="208" t="s">
        <v>85</v>
      </c>
      <c r="B289" s="44" t="s">
        <v>35</v>
      </c>
      <c r="C289" s="7">
        <f>C290</f>
        <v>149440292</v>
      </c>
      <c r="D289" s="7">
        <f t="shared" ref="D289:E289" si="54">D290</f>
        <v>5540269</v>
      </c>
      <c r="E289" s="7">
        <f t="shared" si="54"/>
        <v>0</v>
      </c>
      <c r="F289" s="196"/>
      <c r="G289" s="17"/>
      <c r="H289" s="17"/>
    </row>
    <row r="290" spans="1:14" ht="31.5" x14ac:dyDescent="0.25">
      <c r="A290" s="208"/>
      <c r="B290" s="20" t="s">
        <v>261</v>
      </c>
      <c r="C290" s="21">
        <f>C291+C292</f>
        <v>149440292</v>
      </c>
      <c r="D290" s="21">
        <f t="shared" ref="D290:E290" si="55">D291+D292</f>
        <v>5540269</v>
      </c>
      <c r="E290" s="21">
        <f t="shared" si="55"/>
        <v>0</v>
      </c>
      <c r="F290" s="196"/>
      <c r="G290" s="17"/>
      <c r="H290" s="17"/>
    </row>
    <row r="291" spans="1:14" ht="225" customHeight="1" x14ac:dyDescent="0.25">
      <c r="A291" s="208"/>
      <c r="B291" s="207" t="s">
        <v>289</v>
      </c>
      <c r="C291" s="209">
        <v>149440292</v>
      </c>
      <c r="D291" s="209">
        <v>5540269</v>
      </c>
      <c r="E291" s="209"/>
      <c r="F291" s="203" t="s">
        <v>366</v>
      </c>
      <c r="G291" s="17"/>
      <c r="H291" s="17"/>
    </row>
    <row r="292" spans="1:14" ht="159.75" hidden="1" customHeight="1" x14ac:dyDescent="0.25">
      <c r="A292" s="208"/>
      <c r="B292" s="196"/>
      <c r="C292" s="209"/>
      <c r="D292" s="209"/>
      <c r="E292" s="209"/>
      <c r="F292" s="207"/>
      <c r="G292" s="17"/>
      <c r="H292" s="17"/>
    </row>
    <row r="293" spans="1:14" ht="63" x14ac:dyDescent="0.25">
      <c r="A293" s="208" t="s">
        <v>86</v>
      </c>
      <c r="B293" s="64" t="s">
        <v>122</v>
      </c>
      <c r="C293" s="7">
        <f>C294</f>
        <v>0</v>
      </c>
      <c r="D293" s="7">
        <f t="shared" ref="D293:E293" si="56">D294</f>
        <v>3575762</v>
      </c>
      <c r="E293" s="7">
        <f t="shared" si="56"/>
        <v>0</v>
      </c>
      <c r="F293" s="196"/>
      <c r="G293" s="17"/>
      <c r="H293" s="17"/>
    </row>
    <row r="294" spans="1:14" ht="31.5" x14ac:dyDescent="0.25">
      <c r="A294" s="208"/>
      <c r="B294" s="20" t="s">
        <v>261</v>
      </c>
      <c r="C294" s="21">
        <f>SUM(C295:C298)</f>
        <v>0</v>
      </c>
      <c r="D294" s="21">
        <f t="shared" ref="D294:E294" si="57">SUM(D295:D298)</f>
        <v>3575762</v>
      </c>
      <c r="E294" s="21">
        <f t="shared" si="57"/>
        <v>0</v>
      </c>
      <c r="F294" s="196"/>
      <c r="G294" s="17"/>
      <c r="H294" s="17"/>
    </row>
    <row r="295" spans="1:14" ht="53.25" customHeight="1" x14ac:dyDescent="0.25">
      <c r="A295" s="208"/>
      <c r="B295" s="108" t="s">
        <v>290</v>
      </c>
      <c r="C295" s="109"/>
      <c r="D295" s="109">
        <v>3575762</v>
      </c>
      <c r="E295" s="109"/>
      <c r="F295" s="203" t="s">
        <v>382</v>
      </c>
      <c r="G295" s="17"/>
      <c r="H295" s="17"/>
    </row>
    <row r="296" spans="1:14" hidden="1" x14ac:dyDescent="0.25">
      <c r="A296" s="208"/>
      <c r="B296" s="108"/>
      <c r="C296" s="109"/>
      <c r="D296" s="109"/>
      <c r="E296" s="109"/>
      <c r="F296" s="207"/>
      <c r="G296" s="17"/>
      <c r="H296" s="17"/>
    </row>
    <row r="297" spans="1:14" hidden="1" x14ac:dyDescent="0.25">
      <c r="A297" s="208"/>
      <c r="B297" s="65"/>
      <c r="C297" s="190"/>
      <c r="D297" s="190"/>
      <c r="E297" s="190"/>
      <c r="F297" s="207"/>
      <c r="G297" s="17"/>
      <c r="H297" s="17"/>
    </row>
    <row r="298" spans="1:14" hidden="1" x14ac:dyDescent="0.25">
      <c r="A298" s="208"/>
      <c r="B298" s="65"/>
      <c r="C298" s="190"/>
      <c r="D298" s="190"/>
      <c r="E298" s="190"/>
      <c r="F298" s="207"/>
      <c r="G298" s="17"/>
      <c r="H298" s="17"/>
    </row>
    <row r="299" spans="1:14" ht="31.5" hidden="1" x14ac:dyDescent="0.25">
      <c r="A299" s="208" t="s">
        <v>163</v>
      </c>
      <c r="B299" s="64" t="s">
        <v>164</v>
      </c>
      <c r="C299" s="7">
        <f>C300</f>
        <v>0</v>
      </c>
      <c r="D299" s="7">
        <f t="shared" ref="D299:E300" si="58">D300</f>
        <v>0</v>
      </c>
      <c r="E299" s="7">
        <f t="shared" si="58"/>
        <v>0</v>
      </c>
      <c r="F299" s="65"/>
      <c r="G299" s="17"/>
      <c r="H299" s="17"/>
    </row>
    <row r="300" spans="1:14" ht="31.5" hidden="1" x14ac:dyDescent="0.25">
      <c r="A300" s="208"/>
      <c r="B300" s="20" t="s">
        <v>261</v>
      </c>
      <c r="C300" s="21">
        <f>C301</f>
        <v>0</v>
      </c>
      <c r="D300" s="21">
        <f t="shared" si="58"/>
        <v>0</v>
      </c>
      <c r="E300" s="21">
        <f t="shared" si="58"/>
        <v>0</v>
      </c>
      <c r="F300" s="65"/>
      <c r="G300" s="17"/>
      <c r="H300" s="17"/>
    </row>
    <row r="301" spans="1:14" ht="164.25" hidden="1" customHeight="1" x14ac:dyDescent="0.25">
      <c r="A301" s="208"/>
      <c r="B301" s="186"/>
      <c r="C301" s="209"/>
      <c r="D301" s="209"/>
      <c r="E301" s="209"/>
      <c r="F301" s="65"/>
      <c r="G301" s="17"/>
      <c r="H301" s="17"/>
    </row>
    <row r="302" spans="1:14" s="67" customFormat="1" ht="78.75" x14ac:dyDescent="0.25">
      <c r="A302" s="208" t="s">
        <v>258</v>
      </c>
      <c r="B302" s="28" t="s">
        <v>259</v>
      </c>
      <c r="C302" s="7">
        <f>C303</f>
        <v>0</v>
      </c>
      <c r="D302" s="7">
        <f t="shared" ref="D302:E303" si="59">D303</f>
        <v>3030758</v>
      </c>
      <c r="E302" s="7">
        <f t="shared" si="59"/>
        <v>0</v>
      </c>
      <c r="F302" s="65"/>
      <c r="G302" s="17"/>
      <c r="H302" s="17"/>
      <c r="I302" s="66"/>
      <c r="J302" s="66"/>
      <c r="K302" s="66"/>
      <c r="L302" s="66"/>
      <c r="M302" s="66"/>
      <c r="N302" s="66"/>
    </row>
    <row r="303" spans="1:14" s="57" customFormat="1" ht="31.5" x14ac:dyDescent="0.25">
      <c r="A303" s="4"/>
      <c r="B303" s="48" t="s">
        <v>261</v>
      </c>
      <c r="C303" s="21">
        <f>C304</f>
        <v>0</v>
      </c>
      <c r="D303" s="21">
        <f t="shared" si="59"/>
        <v>3030758</v>
      </c>
      <c r="E303" s="21">
        <f t="shared" si="59"/>
        <v>0</v>
      </c>
      <c r="F303" s="130"/>
      <c r="G303" s="17"/>
      <c r="H303" s="17"/>
      <c r="I303" s="56"/>
      <c r="J303" s="56"/>
      <c r="K303" s="56"/>
      <c r="L303" s="56"/>
      <c r="M303" s="56"/>
      <c r="N303" s="56"/>
    </row>
    <row r="304" spans="1:14" ht="160.5" customHeight="1" x14ac:dyDescent="0.25">
      <c r="A304" s="208"/>
      <c r="B304" s="186" t="s">
        <v>291</v>
      </c>
      <c r="C304" s="209"/>
      <c r="D304" s="209">
        <v>3030758</v>
      </c>
      <c r="E304" s="209"/>
      <c r="F304" s="203" t="s">
        <v>383</v>
      </c>
      <c r="G304" s="17"/>
      <c r="H304" s="17"/>
    </row>
    <row r="305" spans="1:8" ht="94.5" x14ac:dyDescent="0.25">
      <c r="A305" s="208" t="s">
        <v>116</v>
      </c>
      <c r="B305" s="18" t="s">
        <v>117</v>
      </c>
      <c r="C305" s="7">
        <f>C306</f>
        <v>0</v>
      </c>
      <c r="D305" s="7">
        <f t="shared" ref="D305:E305" si="60">D306</f>
        <v>0</v>
      </c>
      <c r="E305" s="7">
        <f t="shared" si="60"/>
        <v>5200000</v>
      </c>
      <c r="F305" s="196"/>
      <c r="G305" s="17"/>
      <c r="H305" s="17"/>
    </row>
    <row r="306" spans="1:8" ht="78.75" x14ac:dyDescent="0.25">
      <c r="A306" s="208" t="s">
        <v>118</v>
      </c>
      <c r="B306" s="44" t="s">
        <v>169</v>
      </c>
      <c r="C306" s="7">
        <f>SUM(C307)</f>
        <v>0</v>
      </c>
      <c r="D306" s="7">
        <f t="shared" ref="D306:E306" si="61">SUM(D307)</f>
        <v>0</v>
      </c>
      <c r="E306" s="7">
        <f t="shared" si="61"/>
        <v>5200000</v>
      </c>
      <c r="F306" s="196"/>
      <c r="G306" s="17"/>
      <c r="H306" s="17"/>
    </row>
    <row r="307" spans="1:8" ht="63" x14ac:dyDescent="0.25">
      <c r="A307" s="208"/>
      <c r="B307" s="20" t="s">
        <v>71</v>
      </c>
      <c r="C307" s="21">
        <f>C308+C309</f>
        <v>0</v>
      </c>
      <c r="D307" s="21">
        <f t="shared" ref="D307:E307" si="62">D308+D309</f>
        <v>0</v>
      </c>
      <c r="E307" s="21">
        <f t="shared" si="62"/>
        <v>5200000</v>
      </c>
      <c r="F307" s="207"/>
      <c r="G307" s="17"/>
      <c r="H307" s="17"/>
    </row>
    <row r="308" spans="1:8" ht="39.75" customHeight="1" x14ac:dyDescent="0.25">
      <c r="A308" s="208"/>
      <c r="B308" s="196" t="s">
        <v>311</v>
      </c>
      <c r="C308" s="209"/>
      <c r="D308" s="68"/>
      <c r="E308" s="68">
        <v>5200000</v>
      </c>
      <c r="F308" s="203" t="s">
        <v>445</v>
      </c>
      <c r="G308" s="17"/>
      <c r="H308" s="17"/>
    </row>
    <row r="309" spans="1:8" hidden="1" x14ac:dyDescent="0.25">
      <c r="A309" s="208"/>
      <c r="B309" s="196"/>
      <c r="C309" s="209"/>
      <c r="D309" s="190"/>
      <c r="E309" s="68"/>
      <c r="F309" s="207"/>
      <c r="G309" s="17"/>
      <c r="H309" s="17"/>
    </row>
    <row r="310" spans="1:8" ht="63" x14ac:dyDescent="0.25">
      <c r="A310" s="208" t="s">
        <v>11</v>
      </c>
      <c r="B310" s="44" t="s">
        <v>12</v>
      </c>
      <c r="C310" s="7">
        <f>C311+C329+C324</f>
        <v>-187460500</v>
      </c>
      <c r="D310" s="7">
        <f t="shared" ref="D310:E310" si="63">D311+D329+D324</f>
        <v>0</v>
      </c>
      <c r="E310" s="7">
        <f t="shared" si="63"/>
        <v>1426821</v>
      </c>
      <c r="F310" s="196"/>
      <c r="G310" s="17"/>
      <c r="H310" s="17"/>
    </row>
    <row r="311" spans="1:8" ht="63" x14ac:dyDescent="0.25">
      <c r="A311" s="208" t="s">
        <v>13</v>
      </c>
      <c r="B311" s="44" t="s">
        <v>14</v>
      </c>
      <c r="C311" s="7">
        <f>C312</f>
        <v>-187460500</v>
      </c>
      <c r="D311" s="7">
        <f t="shared" ref="D311:E311" si="64">D312</f>
        <v>0</v>
      </c>
      <c r="E311" s="7">
        <f t="shared" si="64"/>
        <v>1426821</v>
      </c>
      <c r="F311" s="196"/>
      <c r="G311" s="17"/>
      <c r="H311" s="17"/>
    </row>
    <row r="312" spans="1:8" ht="47.25" x14ac:dyDescent="0.25">
      <c r="A312" s="69"/>
      <c r="B312" s="41" t="s">
        <v>15</v>
      </c>
      <c r="C312" s="21">
        <f>SUM(C313:C323)</f>
        <v>-187460500</v>
      </c>
      <c r="D312" s="21">
        <f t="shared" ref="D312:E312" si="65">SUM(D313:D323)</f>
        <v>0</v>
      </c>
      <c r="E312" s="21">
        <f t="shared" si="65"/>
        <v>1426821</v>
      </c>
      <c r="F312" s="196"/>
      <c r="G312" s="17"/>
      <c r="H312" s="17"/>
    </row>
    <row r="313" spans="1:8" ht="69" customHeight="1" x14ac:dyDescent="0.25">
      <c r="A313" s="69"/>
      <c r="B313" s="103" t="s">
        <v>325</v>
      </c>
      <c r="C313" s="209">
        <v>-187460500</v>
      </c>
      <c r="D313" s="209"/>
      <c r="E313" s="21"/>
      <c r="F313" s="203" t="s">
        <v>446</v>
      </c>
      <c r="G313" s="17"/>
      <c r="H313" s="17"/>
    </row>
    <row r="314" spans="1:8" ht="81.75" hidden="1" customHeight="1" x14ac:dyDescent="0.25">
      <c r="A314" s="69"/>
      <c r="B314" s="103"/>
      <c r="C314" s="209"/>
      <c r="D314" s="209"/>
      <c r="E314" s="209"/>
      <c r="F314" s="203"/>
      <c r="G314" s="17"/>
      <c r="H314" s="17"/>
    </row>
    <row r="315" spans="1:8" ht="63" x14ac:dyDescent="0.25">
      <c r="A315" s="69"/>
      <c r="B315" s="103" t="s">
        <v>423</v>
      </c>
      <c r="C315" s="209"/>
      <c r="D315" s="209"/>
      <c r="E315" s="209">
        <v>1426821</v>
      </c>
      <c r="F315" s="203" t="s">
        <v>293</v>
      </c>
      <c r="G315" s="17"/>
      <c r="H315" s="17"/>
    </row>
    <row r="316" spans="1:8" ht="66" hidden="1" customHeight="1" x14ac:dyDescent="0.25">
      <c r="A316" s="69"/>
      <c r="B316" s="103"/>
      <c r="C316" s="209"/>
      <c r="D316" s="209"/>
      <c r="E316" s="209"/>
      <c r="F316" s="196"/>
      <c r="G316" s="17"/>
      <c r="H316" s="17"/>
    </row>
    <row r="317" spans="1:8" ht="52.5" hidden="1" customHeight="1" x14ac:dyDescent="0.25">
      <c r="A317" s="69"/>
      <c r="B317" s="104"/>
      <c r="C317" s="209"/>
      <c r="D317" s="209"/>
      <c r="E317" s="209"/>
      <c r="F317" s="196"/>
      <c r="G317" s="17"/>
      <c r="H317" s="17"/>
    </row>
    <row r="318" spans="1:8" ht="84" hidden="1" customHeight="1" x14ac:dyDescent="0.25">
      <c r="A318" s="69"/>
      <c r="B318" s="70"/>
      <c r="C318" s="209"/>
      <c r="D318" s="209"/>
      <c r="E318" s="209"/>
      <c r="F318" s="196"/>
      <c r="G318" s="17"/>
      <c r="H318" s="17"/>
    </row>
    <row r="319" spans="1:8" ht="113.25" hidden="1" customHeight="1" x14ac:dyDescent="0.25">
      <c r="A319" s="69"/>
      <c r="B319" s="186"/>
      <c r="C319" s="209"/>
      <c r="D319" s="209"/>
      <c r="E319" s="209"/>
      <c r="F319" s="193"/>
      <c r="G319" s="17"/>
      <c r="H319" s="17"/>
    </row>
    <row r="320" spans="1:8" ht="48" hidden="1" customHeight="1" x14ac:dyDescent="0.25">
      <c r="A320" s="69"/>
      <c r="B320" s="186"/>
      <c r="C320" s="209"/>
      <c r="D320" s="209"/>
      <c r="E320" s="209"/>
      <c r="F320" s="193"/>
      <c r="G320" s="17"/>
      <c r="H320" s="17"/>
    </row>
    <row r="321" spans="1:8" ht="86.25" hidden="1" customHeight="1" x14ac:dyDescent="0.25">
      <c r="A321" s="69"/>
      <c r="B321" s="205"/>
      <c r="C321" s="209"/>
      <c r="D321" s="209"/>
      <c r="E321" s="209"/>
      <c r="F321" s="186"/>
      <c r="G321" s="17"/>
      <c r="H321" s="17"/>
    </row>
    <row r="322" spans="1:8" ht="79.5" hidden="1" customHeight="1" x14ac:dyDescent="0.25">
      <c r="A322" s="69"/>
      <c r="B322" s="205"/>
      <c r="C322" s="209"/>
      <c r="D322" s="209"/>
      <c r="E322" s="209"/>
      <c r="F322" s="196"/>
      <c r="G322" s="17"/>
      <c r="H322" s="17"/>
    </row>
    <row r="323" spans="1:8" ht="48" hidden="1" customHeight="1" x14ac:dyDescent="0.25">
      <c r="A323" s="71"/>
      <c r="B323" s="187"/>
      <c r="C323" s="209"/>
      <c r="D323" s="191"/>
      <c r="E323" s="191"/>
      <c r="F323" s="126"/>
      <c r="G323" s="17"/>
      <c r="H323" s="17"/>
    </row>
    <row r="324" spans="1:8" ht="111" hidden="1" customHeight="1" x14ac:dyDescent="0.25">
      <c r="A324" s="208" t="s">
        <v>257</v>
      </c>
      <c r="B324" s="44" t="s">
        <v>272</v>
      </c>
      <c r="C324" s="7">
        <f>C325</f>
        <v>0</v>
      </c>
      <c r="D324" s="7">
        <f t="shared" ref="D324:E324" si="66">D325</f>
        <v>0</v>
      </c>
      <c r="E324" s="7">
        <f t="shared" si="66"/>
        <v>0</v>
      </c>
      <c r="F324" s="159"/>
      <c r="G324" s="17"/>
      <c r="H324" s="17"/>
    </row>
    <row r="325" spans="1:8" ht="47.25" hidden="1" x14ac:dyDescent="0.25">
      <c r="A325" s="69"/>
      <c r="B325" s="41" t="s">
        <v>15</v>
      </c>
      <c r="C325" s="21">
        <f>SUM(C326:C328)</f>
        <v>0</v>
      </c>
      <c r="D325" s="21">
        <f t="shared" ref="D325:E325" si="67">SUM(D326:D328)</f>
        <v>0</v>
      </c>
      <c r="E325" s="21">
        <f t="shared" si="67"/>
        <v>0</v>
      </c>
      <c r="F325" s="159"/>
      <c r="G325" s="17"/>
      <c r="H325" s="17"/>
    </row>
    <row r="326" spans="1:8" hidden="1" x14ac:dyDescent="0.25">
      <c r="A326" s="71"/>
      <c r="B326" s="186"/>
      <c r="C326" s="209"/>
      <c r="D326" s="191"/>
      <c r="E326" s="209"/>
      <c r="F326" s="160"/>
      <c r="G326" s="17"/>
      <c r="H326" s="17"/>
    </row>
    <row r="327" spans="1:8" hidden="1" x14ac:dyDescent="0.25">
      <c r="A327" s="71"/>
      <c r="B327" s="211"/>
      <c r="C327" s="209"/>
      <c r="D327" s="191"/>
      <c r="E327" s="209"/>
      <c r="F327" s="126"/>
      <c r="G327" s="17"/>
      <c r="H327" s="17"/>
    </row>
    <row r="328" spans="1:8" hidden="1" x14ac:dyDescent="0.25">
      <c r="A328" s="71"/>
      <c r="B328" s="211"/>
      <c r="C328" s="209"/>
      <c r="D328" s="209"/>
      <c r="E328" s="209"/>
      <c r="F328" s="126"/>
      <c r="G328" s="17"/>
      <c r="H328" s="17"/>
    </row>
    <row r="329" spans="1:8" ht="111" hidden="1" customHeight="1" x14ac:dyDescent="0.25">
      <c r="A329" s="208" t="s">
        <v>179</v>
      </c>
      <c r="B329" s="72" t="s">
        <v>180</v>
      </c>
      <c r="C329" s="7">
        <f>C330</f>
        <v>0</v>
      </c>
      <c r="D329" s="7">
        <f t="shared" ref="D329:E329" si="68">D330</f>
        <v>0</v>
      </c>
      <c r="E329" s="7">
        <f t="shared" si="68"/>
        <v>0</v>
      </c>
      <c r="F329" s="177"/>
      <c r="G329" s="17"/>
      <c r="H329" s="17"/>
    </row>
    <row r="330" spans="1:8" ht="47.25" hidden="1" x14ac:dyDescent="0.25">
      <c r="A330" s="71"/>
      <c r="B330" s="73" t="s">
        <v>15</v>
      </c>
      <c r="C330" s="21">
        <f>C331+C332</f>
        <v>0</v>
      </c>
      <c r="D330" s="21">
        <f t="shared" ref="D330:E330" si="69">D331+D332</f>
        <v>0</v>
      </c>
      <c r="E330" s="21">
        <f t="shared" si="69"/>
        <v>0</v>
      </c>
      <c r="F330" s="177"/>
      <c r="G330" s="17"/>
      <c r="H330" s="17"/>
    </row>
    <row r="331" spans="1:8" hidden="1" x14ac:dyDescent="0.25">
      <c r="A331" s="208"/>
      <c r="B331" s="211"/>
      <c r="C331" s="209"/>
      <c r="D331" s="209"/>
      <c r="E331" s="209"/>
      <c r="F331" s="160"/>
      <c r="G331" s="17"/>
      <c r="H331" s="17"/>
    </row>
    <row r="332" spans="1:8" hidden="1" x14ac:dyDescent="0.25">
      <c r="A332" s="208"/>
      <c r="B332" s="211"/>
      <c r="C332" s="209"/>
      <c r="D332" s="209"/>
      <c r="E332" s="209"/>
      <c r="F332" s="126"/>
      <c r="G332" s="17"/>
      <c r="H332" s="17"/>
    </row>
    <row r="333" spans="1:8" ht="81" customHeight="1" x14ac:dyDescent="0.25">
      <c r="A333" s="208" t="s">
        <v>111</v>
      </c>
      <c r="B333" s="44" t="s">
        <v>16</v>
      </c>
      <c r="C333" s="7">
        <f>C337+C344+C334</f>
        <v>0</v>
      </c>
      <c r="D333" s="7">
        <f t="shared" ref="D333:E333" si="70">D337+D344+D334</f>
        <v>0</v>
      </c>
      <c r="E333" s="7">
        <f t="shared" si="70"/>
        <v>2638695</v>
      </c>
      <c r="F333" s="142"/>
      <c r="G333" s="17"/>
      <c r="H333" s="17"/>
    </row>
    <row r="334" spans="1:8" ht="78.75" x14ac:dyDescent="0.25">
      <c r="A334" s="208" t="s">
        <v>153</v>
      </c>
      <c r="B334" s="44" t="s">
        <v>202</v>
      </c>
      <c r="C334" s="7">
        <f>C335</f>
        <v>0</v>
      </c>
      <c r="D334" s="7">
        <f t="shared" ref="D334:E335" si="71">D335</f>
        <v>0</v>
      </c>
      <c r="E334" s="7">
        <f t="shared" si="71"/>
        <v>176943</v>
      </c>
      <c r="F334" s="142"/>
      <c r="G334" s="17"/>
      <c r="H334" s="17"/>
    </row>
    <row r="335" spans="1:8" ht="35.25" customHeight="1" x14ac:dyDescent="0.25">
      <c r="A335" s="208"/>
      <c r="B335" s="75" t="s">
        <v>17</v>
      </c>
      <c r="C335" s="21">
        <f>C336</f>
        <v>0</v>
      </c>
      <c r="D335" s="21">
        <f t="shared" si="71"/>
        <v>0</v>
      </c>
      <c r="E335" s="21">
        <f t="shared" si="71"/>
        <v>176943</v>
      </c>
      <c r="F335" s="142"/>
      <c r="G335" s="17"/>
      <c r="H335" s="17"/>
    </row>
    <row r="336" spans="1:8" ht="39" customHeight="1" x14ac:dyDescent="0.25">
      <c r="A336" s="208"/>
      <c r="B336" s="205"/>
      <c r="C336" s="209"/>
      <c r="D336" s="209"/>
      <c r="E336" s="209">
        <v>176943</v>
      </c>
      <c r="F336" s="203" t="s">
        <v>293</v>
      </c>
      <c r="G336" s="17"/>
      <c r="H336" s="17"/>
    </row>
    <row r="337" spans="1:8" ht="94.5" x14ac:dyDescent="0.25">
      <c r="A337" s="208" t="s">
        <v>191</v>
      </c>
      <c r="B337" s="76" t="s">
        <v>203</v>
      </c>
      <c r="C337" s="7">
        <f>C338+C340+C342</f>
        <v>0</v>
      </c>
      <c r="D337" s="7">
        <f t="shared" ref="D337:E337" si="72">D338+D340+D342</f>
        <v>0</v>
      </c>
      <c r="E337" s="7">
        <f t="shared" si="72"/>
        <v>82026</v>
      </c>
      <c r="F337" s="196"/>
      <c r="G337" s="17"/>
      <c r="H337" s="17"/>
    </row>
    <row r="338" spans="1:8" ht="47.25" hidden="1" x14ac:dyDescent="0.25">
      <c r="A338" s="208"/>
      <c r="B338" s="20" t="s">
        <v>271</v>
      </c>
      <c r="C338" s="21">
        <f>C339</f>
        <v>0</v>
      </c>
      <c r="D338" s="21">
        <f t="shared" ref="D338:E338" si="73">D339</f>
        <v>0</v>
      </c>
      <c r="E338" s="21">
        <f t="shared" si="73"/>
        <v>0</v>
      </c>
      <c r="F338" s="196"/>
      <c r="G338" s="17"/>
      <c r="H338" s="17"/>
    </row>
    <row r="339" spans="1:8" hidden="1" x14ac:dyDescent="0.25">
      <c r="A339" s="208"/>
      <c r="B339" s="20"/>
      <c r="C339" s="21"/>
      <c r="D339" s="21"/>
      <c r="E339" s="21"/>
      <c r="F339" s="207"/>
      <c r="G339" s="17"/>
      <c r="H339" s="17"/>
    </row>
    <row r="340" spans="1:8" ht="31.5" hidden="1" x14ac:dyDescent="0.25">
      <c r="A340" s="4"/>
      <c r="B340" s="20" t="s">
        <v>37</v>
      </c>
      <c r="C340" s="21">
        <f>C341</f>
        <v>0</v>
      </c>
      <c r="D340" s="21">
        <f t="shared" ref="D340:E340" si="74">D341</f>
        <v>0</v>
      </c>
      <c r="E340" s="21">
        <f t="shared" si="74"/>
        <v>0</v>
      </c>
      <c r="F340" s="207"/>
      <c r="G340" s="17"/>
      <c r="H340" s="17"/>
    </row>
    <row r="341" spans="1:8" hidden="1" x14ac:dyDescent="0.25">
      <c r="A341" s="208"/>
      <c r="B341" s="196"/>
      <c r="C341" s="209"/>
      <c r="D341" s="209"/>
      <c r="E341" s="209"/>
      <c r="F341" s="207"/>
      <c r="G341" s="17"/>
      <c r="H341" s="17"/>
    </row>
    <row r="342" spans="1:8" ht="36.75" customHeight="1" x14ac:dyDescent="0.25">
      <c r="A342" s="208"/>
      <c r="B342" s="75" t="s">
        <v>17</v>
      </c>
      <c r="C342" s="21">
        <f>C343</f>
        <v>0</v>
      </c>
      <c r="D342" s="21">
        <f t="shared" ref="D342:E342" si="75">D343</f>
        <v>0</v>
      </c>
      <c r="E342" s="21">
        <f t="shared" si="75"/>
        <v>82026</v>
      </c>
      <c r="F342" s="193"/>
      <c r="G342" s="17"/>
      <c r="H342" s="17"/>
    </row>
    <row r="343" spans="1:8" ht="33.75" customHeight="1" x14ac:dyDescent="0.25">
      <c r="A343" s="208"/>
      <c r="B343" s="77"/>
      <c r="C343" s="209"/>
      <c r="D343" s="209"/>
      <c r="E343" s="209">
        <v>82026</v>
      </c>
      <c r="F343" s="203" t="s">
        <v>293</v>
      </c>
      <c r="G343" s="17"/>
      <c r="H343" s="17"/>
    </row>
    <row r="344" spans="1:8" ht="63" x14ac:dyDescent="0.25">
      <c r="A344" s="208" t="s">
        <v>126</v>
      </c>
      <c r="B344" s="76" t="s">
        <v>204</v>
      </c>
      <c r="C344" s="7">
        <f>C345+C347+C349</f>
        <v>0</v>
      </c>
      <c r="D344" s="7">
        <f t="shared" ref="D344:E344" si="76">D345+D347+D349</f>
        <v>0</v>
      </c>
      <c r="E344" s="7">
        <f t="shared" si="76"/>
        <v>2379726</v>
      </c>
      <c r="F344" s="193"/>
      <c r="G344" s="17"/>
      <c r="H344" s="17"/>
    </row>
    <row r="345" spans="1:8" hidden="1" x14ac:dyDescent="0.25">
      <c r="A345" s="208"/>
      <c r="B345" s="75" t="s">
        <v>20</v>
      </c>
      <c r="C345" s="21">
        <f>C346</f>
        <v>0</v>
      </c>
      <c r="D345" s="21">
        <f t="shared" ref="D345:E345" si="77">D346</f>
        <v>0</v>
      </c>
      <c r="E345" s="21">
        <f t="shared" si="77"/>
        <v>0</v>
      </c>
      <c r="F345" s="193"/>
      <c r="G345" s="17"/>
      <c r="H345" s="17"/>
    </row>
    <row r="346" spans="1:8" hidden="1" x14ac:dyDescent="0.25">
      <c r="A346" s="208"/>
      <c r="B346" s="196"/>
      <c r="C346" s="209"/>
      <c r="D346" s="209"/>
      <c r="E346" s="209"/>
      <c r="F346" s="193"/>
      <c r="G346" s="17"/>
      <c r="H346" s="17"/>
    </row>
    <row r="347" spans="1:8" ht="48" hidden="1" customHeight="1" x14ac:dyDescent="0.25">
      <c r="A347" s="208"/>
      <c r="B347" s="41" t="s">
        <v>72</v>
      </c>
      <c r="C347" s="209">
        <f>C348</f>
        <v>0</v>
      </c>
      <c r="D347" s="209">
        <f t="shared" ref="D347:E347" si="78">D348</f>
        <v>0</v>
      </c>
      <c r="E347" s="209">
        <f t="shared" si="78"/>
        <v>0</v>
      </c>
      <c r="F347" s="193"/>
      <c r="G347" s="17"/>
      <c r="H347" s="17"/>
    </row>
    <row r="348" spans="1:8" hidden="1" x14ac:dyDescent="0.25">
      <c r="A348" s="208"/>
      <c r="B348" s="196"/>
      <c r="C348" s="209"/>
      <c r="D348" s="209"/>
      <c r="E348" s="209"/>
      <c r="F348" s="193"/>
      <c r="G348" s="17"/>
      <c r="H348" s="17"/>
    </row>
    <row r="349" spans="1:8" ht="34.5" customHeight="1" x14ac:dyDescent="0.25">
      <c r="A349" s="208"/>
      <c r="B349" s="41" t="s">
        <v>17</v>
      </c>
      <c r="C349" s="21">
        <f>SUM(C350:C355)</f>
        <v>0</v>
      </c>
      <c r="D349" s="21">
        <f t="shared" ref="D349:E349" si="79">SUM(D350:D355)</f>
        <v>0</v>
      </c>
      <c r="E349" s="21">
        <f t="shared" si="79"/>
        <v>2379726</v>
      </c>
      <c r="F349" s="193"/>
      <c r="G349" s="17"/>
      <c r="H349" s="17"/>
    </row>
    <row r="350" spans="1:8" ht="31.5" x14ac:dyDescent="0.25">
      <c r="A350" s="208"/>
      <c r="B350" s="196"/>
      <c r="C350" s="21"/>
      <c r="D350" s="209"/>
      <c r="E350" s="209">
        <v>2379726</v>
      </c>
      <c r="F350" s="203" t="s">
        <v>293</v>
      </c>
      <c r="G350" s="17"/>
      <c r="H350" s="17"/>
    </row>
    <row r="351" spans="1:8" ht="66" hidden="1" customHeight="1" x14ac:dyDescent="0.25">
      <c r="A351" s="208"/>
      <c r="B351" s="196"/>
      <c r="C351" s="21"/>
      <c r="D351" s="21"/>
      <c r="E351" s="21"/>
      <c r="F351" s="193"/>
      <c r="G351" s="17"/>
      <c r="H351" s="17"/>
    </row>
    <row r="352" spans="1:8" hidden="1" x14ac:dyDescent="0.25">
      <c r="A352" s="208"/>
      <c r="B352" s="196"/>
      <c r="C352" s="84"/>
      <c r="D352" s="209"/>
      <c r="E352" s="209"/>
      <c r="F352" s="193"/>
      <c r="G352" s="17"/>
      <c r="H352" s="17"/>
    </row>
    <row r="353" spans="1:8" hidden="1" x14ac:dyDescent="0.25">
      <c r="A353" s="208"/>
      <c r="B353" s="207"/>
      <c r="C353" s="84"/>
      <c r="D353" s="21"/>
      <c r="E353" s="21"/>
      <c r="F353" s="187"/>
      <c r="G353" s="17"/>
      <c r="H353" s="17"/>
    </row>
    <row r="354" spans="1:8" hidden="1" x14ac:dyDescent="0.25">
      <c r="A354" s="208"/>
      <c r="B354" s="196"/>
      <c r="C354" s="84"/>
      <c r="D354" s="209"/>
      <c r="E354" s="209"/>
      <c r="F354" s="142"/>
      <c r="G354" s="17"/>
      <c r="H354" s="17"/>
    </row>
    <row r="355" spans="1:8" hidden="1" x14ac:dyDescent="0.25">
      <c r="A355" s="208"/>
      <c r="B355" s="196"/>
      <c r="C355" s="84"/>
      <c r="D355" s="209"/>
      <c r="E355" s="209"/>
      <c r="F355" s="193"/>
      <c r="G355" s="17"/>
      <c r="H355" s="17"/>
    </row>
    <row r="356" spans="1:8" ht="129.75" customHeight="1" x14ac:dyDescent="0.25">
      <c r="A356" s="208" t="s">
        <v>87</v>
      </c>
      <c r="B356" s="44" t="s">
        <v>205</v>
      </c>
      <c r="C356" s="7">
        <f>C365+C391+C357+C362</f>
        <v>0</v>
      </c>
      <c r="D356" s="7">
        <f>D365+D391+D357+D362</f>
        <v>34151375</v>
      </c>
      <c r="E356" s="7">
        <f>E365+E391+E357+E362</f>
        <v>48600</v>
      </c>
      <c r="F356" s="193"/>
      <c r="G356" s="17"/>
      <c r="H356" s="17"/>
    </row>
    <row r="357" spans="1:8" ht="63" hidden="1" x14ac:dyDescent="0.25">
      <c r="A357" s="208" t="s">
        <v>141</v>
      </c>
      <c r="B357" s="44" t="s">
        <v>206</v>
      </c>
      <c r="C357" s="7">
        <f>C358</f>
        <v>0</v>
      </c>
      <c r="D357" s="7">
        <f t="shared" ref="D357:E357" si="80">D358</f>
        <v>0</v>
      </c>
      <c r="E357" s="7">
        <f t="shared" si="80"/>
        <v>0</v>
      </c>
      <c r="F357" s="193"/>
      <c r="G357" s="17"/>
      <c r="H357" s="17"/>
    </row>
    <row r="358" spans="1:8" ht="47.25" hidden="1" x14ac:dyDescent="0.25">
      <c r="A358" s="208"/>
      <c r="B358" s="75" t="s">
        <v>17</v>
      </c>
      <c r="C358" s="21">
        <f>SUM(C359:C361)</f>
        <v>0</v>
      </c>
      <c r="D358" s="21">
        <f t="shared" ref="D358:E358" si="81">SUM(D359:D361)</f>
        <v>0</v>
      </c>
      <c r="E358" s="21">
        <f t="shared" si="81"/>
        <v>0</v>
      </c>
      <c r="F358" s="193"/>
      <c r="G358" s="17"/>
      <c r="H358" s="17"/>
    </row>
    <row r="359" spans="1:8" hidden="1" x14ac:dyDescent="0.25">
      <c r="A359" s="208"/>
      <c r="B359" s="205"/>
      <c r="C359" s="7"/>
      <c r="D359" s="191"/>
      <c r="E359" s="209"/>
      <c r="F359" s="140"/>
      <c r="G359" s="17"/>
      <c r="H359" s="17"/>
    </row>
    <row r="360" spans="1:8" hidden="1" x14ac:dyDescent="0.25">
      <c r="A360" s="208"/>
      <c r="B360" s="205"/>
      <c r="C360" s="7"/>
      <c r="D360" s="209"/>
      <c r="E360" s="209"/>
      <c r="F360" s="140"/>
      <c r="G360" s="17"/>
      <c r="H360" s="17"/>
    </row>
    <row r="361" spans="1:8" hidden="1" x14ac:dyDescent="0.25">
      <c r="A361" s="208"/>
      <c r="B361" s="205"/>
      <c r="C361" s="7"/>
      <c r="D361" s="209"/>
      <c r="E361" s="209"/>
      <c r="F361" s="140"/>
      <c r="G361" s="17"/>
      <c r="H361" s="17"/>
    </row>
    <row r="362" spans="1:8" ht="48" hidden="1" customHeight="1" x14ac:dyDescent="0.25">
      <c r="A362" s="208" t="s">
        <v>182</v>
      </c>
      <c r="B362" s="44" t="s">
        <v>207</v>
      </c>
      <c r="C362" s="7">
        <f>C363</f>
        <v>0</v>
      </c>
      <c r="D362" s="7">
        <f t="shared" ref="D362:E363" si="82">D363</f>
        <v>0</v>
      </c>
      <c r="E362" s="7">
        <f t="shared" si="82"/>
        <v>0</v>
      </c>
      <c r="F362" s="142"/>
      <c r="G362" s="17"/>
      <c r="H362" s="17"/>
    </row>
    <row r="363" spans="1:8" ht="47.25" hidden="1" x14ac:dyDescent="0.25">
      <c r="A363" s="4"/>
      <c r="B363" s="75" t="s">
        <v>17</v>
      </c>
      <c r="C363" s="21">
        <f>C364</f>
        <v>0</v>
      </c>
      <c r="D363" s="21">
        <f t="shared" si="82"/>
        <v>0</v>
      </c>
      <c r="E363" s="21">
        <f t="shared" si="82"/>
        <v>0</v>
      </c>
      <c r="F363" s="142"/>
      <c r="G363" s="17"/>
      <c r="H363" s="17"/>
    </row>
    <row r="364" spans="1:8" hidden="1" x14ac:dyDescent="0.25">
      <c r="A364" s="208"/>
      <c r="B364" s="205"/>
      <c r="C364" s="7"/>
      <c r="D364" s="209"/>
      <c r="E364" s="209"/>
      <c r="F364" s="135"/>
      <c r="G364" s="17"/>
      <c r="H364" s="17"/>
    </row>
    <row r="365" spans="1:8" ht="87" customHeight="1" x14ac:dyDescent="0.25">
      <c r="A365" s="208" t="s">
        <v>18</v>
      </c>
      <c r="B365" s="44" t="s">
        <v>60</v>
      </c>
      <c r="C365" s="7">
        <f>C366</f>
        <v>0</v>
      </c>
      <c r="D365" s="7">
        <f t="shared" ref="D365:E365" si="83">D366</f>
        <v>34151375</v>
      </c>
      <c r="E365" s="7">
        <f t="shared" si="83"/>
        <v>48600</v>
      </c>
      <c r="F365" s="193"/>
      <c r="G365" s="17"/>
      <c r="H365" s="17"/>
    </row>
    <row r="366" spans="1:8" ht="35.25" customHeight="1" x14ac:dyDescent="0.25">
      <c r="A366" s="208"/>
      <c r="B366" s="75" t="s">
        <v>17</v>
      </c>
      <c r="C366" s="21">
        <f>SUM(C367:C390)</f>
        <v>0</v>
      </c>
      <c r="D366" s="21">
        <f>SUM(D367:D390)</f>
        <v>34151375</v>
      </c>
      <c r="E366" s="21">
        <f>SUM(E367:E390)</f>
        <v>48600</v>
      </c>
      <c r="F366" s="193"/>
      <c r="G366" s="17"/>
      <c r="H366" s="17"/>
    </row>
    <row r="367" spans="1:8" ht="63" x14ac:dyDescent="0.25">
      <c r="A367" s="208"/>
      <c r="B367" s="77" t="s">
        <v>301</v>
      </c>
      <c r="C367" s="84"/>
      <c r="D367" s="84"/>
      <c r="E367" s="84">
        <v>48600</v>
      </c>
      <c r="F367" s="203" t="s">
        <v>293</v>
      </c>
      <c r="G367" s="17"/>
      <c r="H367" s="17"/>
    </row>
    <row r="368" spans="1:8" x14ac:dyDescent="0.25">
      <c r="A368" s="208"/>
      <c r="B368" s="77"/>
      <c r="C368" s="84"/>
      <c r="D368" s="84">
        <f>33091375+60000</f>
        <v>33151375</v>
      </c>
      <c r="E368" s="209"/>
      <c r="F368" s="203" t="s">
        <v>384</v>
      </c>
      <c r="G368" s="17"/>
      <c r="H368" s="17"/>
    </row>
    <row r="369" spans="1:8" ht="21" customHeight="1" x14ac:dyDescent="0.25">
      <c r="A369" s="208"/>
      <c r="B369" s="77"/>
      <c r="C369" s="209"/>
      <c r="D369" s="84">
        <v>1000000</v>
      </c>
      <c r="E369" s="209"/>
      <c r="F369" s="203" t="s">
        <v>336</v>
      </c>
      <c r="G369" s="17"/>
      <c r="H369" s="17"/>
    </row>
    <row r="370" spans="1:8" ht="147" hidden="1" customHeight="1" x14ac:dyDescent="0.25">
      <c r="A370" s="208"/>
      <c r="B370" s="77"/>
      <c r="C370" s="209"/>
      <c r="D370" s="84"/>
      <c r="E370" s="209"/>
      <c r="F370" s="178"/>
      <c r="G370" s="17"/>
      <c r="H370" s="17"/>
    </row>
    <row r="371" spans="1:8" ht="162.75" hidden="1" customHeight="1" x14ac:dyDescent="0.25">
      <c r="A371" s="208"/>
      <c r="B371" s="77"/>
      <c r="C371" s="209"/>
      <c r="D371" s="84"/>
      <c r="E371" s="209"/>
      <c r="F371" s="178"/>
      <c r="G371" s="17"/>
      <c r="H371" s="17"/>
    </row>
    <row r="372" spans="1:8" ht="150" hidden="1" customHeight="1" x14ac:dyDescent="0.25">
      <c r="A372" s="208"/>
      <c r="B372" s="77"/>
      <c r="C372" s="209"/>
      <c r="D372" s="84"/>
      <c r="E372" s="209"/>
      <c r="F372" s="140"/>
      <c r="G372" s="17"/>
      <c r="H372" s="17"/>
    </row>
    <row r="373" spans="1:8" hidden="1" x14ac:dyDescent="0.25">
      <c r="A373" s="208"/>
      <c r="B373" s="75"/>
      <c r="C373" s="209"/>
      <c r="D373" s="84"/>
      <c r="E373" s="209"/>
      <c r="F373" s="74"/>
      <c r="G373" s="17"/>
      <c r="H373" s="17"/>
    </row>
    <row r="374" spans="1:8" hidden="1" x14ac:dyDescent="0.25">
      <c r="A374" s="208"/>
      <c r="B374" s="77"/>
      <c r="C374" s="209"/>
      <c r="D374" s="84"/>
      <c r="E374" s="209"/>
      <c r="F374" s="167"/>
      <c r="G374" s="17"/>
      <c r="H374" s="17"/>
    </row>
    <row r="375" spans="1:8" hidden="1" x14ac:dyDescent="0.25">
      <c r="A375" s="208"/>
      <c r="B375" s="77"/>
      <c r="C375" s="209"/>
      <c r="D375" s="84"/>
      <c r="E375" s="209"/>
      <c r="F375" s="167"/>
      <c r="G375" s="17"/>
      <c r="H375" s="17"/>
    </row>
    <row r="376" spans="1:8" hidden="1" x14ac:dyDescent="0.25">
      <c r="A376" s="208"/>
      <c r="B376" s="75"/>
      <c r="C376" s="209"/>
      <c r="D376" s="84"/>
      <c r="E376" s="209"/>
      <c r="F376" s="25"/>
      <c r="G376" s="17"/>
      <c r="H376" s="17"/>
    </row>
    <row r="377" spans="1:8" hidden="1" x14ac:dyDescent="0.25">
      <c r="A377" s="208"/>
      <c r="B377" s="75"/>
      <c r="C377" s="209"/>
      <c r="D377" s="84"/>
      <c r="E377" s="209"/>
      <c r="F377" s="167"/>
      <c r="G377" s="17"/>
      <c r="H377" s="17"/>
    </row>
    <row r="378" spans="1:8" hidden="1" x14ac:dyDescent="0.25">
      <c r="A378" s="208"/>
      <c r="B378" s="75"/>
      <c r="C378" s="209"/>
      <c r="D378" s="84"/>
      <c r="E378" s="209"/>
      <c r="F378" s="167"/>
      <c r="G378" s="17"/>
      <c r="H378" s="17"/>
    </row>
    <row r="379" spans="1:8" hidden="1" x14ac:dyDescent="0.25">
      <c r="A379" s="208"/>
      <c r="B379" s="75"/>
      <c r="C379" s="209"/>
      <c r="D379" s="84"/>
      <c r="E379" s="209"/>
      <c r="F379" s="167"/>
      <c r="G379" s="17"/>
      <c r="H379" s="17"/>
    </row>
    <row r="380" spans="1:8" hidden="1" x14ac:dyDescent="0.25">
      <c r="A380" s="208"/>
      <c r="B380" s="75"/>
      <c r="C380" s="209"/>
      <c r="D380" s="84"/>
      <c r="E380" s="209"/>
      <c r="F380" s="25"/>
      <c r="G380" s="17"/>
      <c r="H380" s="17"/>
    </row>
    <row r="381" spans="1:8" hidden="1" x14ac:dyDescent="0.25">
      <c r="A381" s="208"/>
      <c r="B381" s="75"/>
      <c r="C381" s="209"/>
      <c r="D381" s="84"/>
      <c r="E381" s="209"/>
      <c r="F381" s="25"/>
      <c r="G381" s="17"/>
      <c r="H381" s="17"/>
    </row>
    <row r="382" spans="1:8" hidden="1" x14ac:dyDescent="0.25">
      <c r="A382" s="208"/>
      <c r="B382" s="75"/>
      <c r="C382" s="209"/>
      <c r="D382" s="84"/>
      <c r="E382" s="209"/>
      <c r="F382" s="25"/>
      <c r="G382" s="17"/>
      <c r="H382" s="17"/>
    </row>
    <row r="383" spans="1:8" hidden="1" x14ac:dyDescent="0.25">
      <c r="A383" s="208"/>
      <c r="B383" s="75"/>
      <c r="C383" s="209"/>
      <c r="D383" s="84"/>
      <c r="E383" s="209"/>
      <c r="F383" s="25"/>
      <c r="G383" s="17"/>
      <c r="H383" s="17"/>
    </row>
    <row r="384" spans="1:8" hidden="1" x14ac:dyDescent="0.25">
      <c r="A384" s="208"/>
      <c r="B384" s="75"/>
      <c r="C384" s="209"/>
      <c r="D384" s="84"/>
      <c r="E384" s="209"/>
      <c r="F384" s="25"/>
      <c r="G384" s="17"/>
      <c r="H384" s="17"/>
    </row>
    <row r="385" spans="1:8" hidden="1" x14ac:dyDescent="0.25">
      <c r="A385" s="208"/>
      <c r="B385" s="75"/>
      <c r="C385" s="209"/>
      <c r="D385" s="84"/>
      <c r="E385" s="209"/>
      <c r="F385" s="25"/>
      <c r="G385" s="17"/>
      <c r="H385" s="17"/>
    </row>
    <row r="386" spans="1:8" hidden="1" x14ac:dyDescent="0.25">
      <c r="A386" s="208"/>
      <c r="B386" s="75"/>
      <c r="C386" s="209"/>
      <c r="D386" s="84"/>
      <c r="E386" s="209"/>
      <c r="F386" s="25"/>
      <c r="G386" s="17"/>
      <c r="H386" s="17"/>
    </row>
    <row r="387" spans="1:8" hidden="1" x14ac:dyDescent="0.25">
      <c r="A387" s="208"/>
      <c r="B387" s="75"/>
      <c r="C387" s="209"/>
      <c r="D387" s="84"/>
      <c r="E387" s="209"/>
      <c r="F387" s="25"/>
      <c r="G387" s="17"/>
      <c r="H387" s="17"/>
    </row>
    <row r="388" spans="1:8" hidden="1" x14ac:dyDescent="0.25">
      <c r="A388" s="208"/>
      <c r="B388" s="75"/>
      <c r="C388" s="209"/>
      <c r="D388" s="84"/>
      <c r="E388" s="209"/>
      <c r="F388" s="25"/>
      <c r="G388" s="17"/>
      <c r="H388" s="17"/>
    </row>
    <row r="389" spans="1:8" hidden="1" x14ac:dyDescent="0.25">
      <c r="A389" s="208"/>
      <c r="B389" s="75"/>
      <c r="C389" s="209"/>
      <c r="D389" s="84"/>
      <c r="E389" s="209"/>
      <c r="F389" s="25"/>
      <c r="G389" s="17"/>
      <c r="H389" s="17"/>
    </row>
    <row r="390" spans="1:8" hidden="1" x14ac:dyDescent="0.25">
      <c r="A390" s="208"/>
      <c r="B390" s="75"/>
      <c r="C390" s="209"/>
      <c r="D390" s="84"/>
      <c r="E390" s="209"/>
      <c r="F390" s="25"/>
      <c r="G390" s="17"/>
      <c r="H390" s="17"/>
    </row>
    <row r="391" spans="1:8" ht="63" hidden="1" x14ac:dyDescent="0.25">
      <c r="A391" s="208" t="s">
        <v>74</v>
      </c>
      <c r="B391" s="44" t="s">
        <v>208</v>
      </c>
      <c r="C391" s="7">
        <f>C392</f>
        <v>0</v>
      </c>
      <c r="D391" s="7">
        <f t="shared" ref="D391:E392" si="84">D392</f>
        <v>0</v>
      </c>
      <c r="E391" s="7">
        <f t="shared" si="84"/>
        <v>0</v>
      </c>
      <c r="F391" s="196"/>
      <c r="G391" s="17"/>
      <c r="H391" s="17"/>
    </row>
    <row r="392" spans="1:8" ht="36.75" hidden="1" customHeight="1" x14ac:dyDescent="0.25">
      <c r="A392" s="208"/>
      <c r="B392" s="41" t="s">
        <v>17</v>
      </c>
      <c r="C392" s="21">
        <f>C393</f>
        <v>0</v>
      </c>
      <c r="D392" s="21">
        <f t="shared" si="84"/>
        <v>0</v>
      </c>
      <c r="E392" s="21">
        <f t="shared" si="84"/>
        <v>0</v>
      </c>
      <c r="F392" s="196"/>
      <c r="G392" s="17"/>
      <c r="H392" s="17"/>
    </row>
    <row r="393" spans="1:8" hidden="1" x14ac:dyDescent="0.25">
      <c r="A393" s="208"/>
      <c r="B393" s="205"/>
      <c r="C393" s="209"/>
      <c r="D393" s="209"/>
      <c r="E393" s="209"/>
      <c r="F393" s="140"/>
      <c r="G393" s="17"/>
      <c r="H393" s="17"/>
    </row>
    <row r="394" spans="1:8" ht="48" customHeight="1" x14ac:dyDescent="0.25">
      <c r="A394" s="208" t="s">
        <v>88</v>
      </c>
      <c r="B394" s="80" t="s">
        <v>209</v>
      </c>
      <c r="C394" s="81">
        <f>C395+C468+C476</f>
        <v>1197840</v>
      </c>
      <c r="D394" s="81">
        <f>D395+D468+D476</f>
        <v>21004663</v>
      </c>
      <c r="E394" s="81">
        <f>E395+E468+E476</f>
        <v>0</v>
      </c>
      <c r="F394" s="205"/>
      <c r="G394" s="17"/>
      <c r="H394" s="17"/>
    </row>
    <row r="395" spans="1:8" ht="63" x14ac:dyDescent="0.25">
      <c r="A395" s="208" t="s">
        <v>89</v>
      </c>
      <c r="B395" s="44" t="s">
        <v>31</v>
      </c>
      <c r="C395" s="7">
        <f>C396</f>
        <v>1197840</v>
      </c>
      <c r="D395" s="7">
        <f t="shared" ref="D395:E395" si="85">D396</f>
        <v>20965750</v>
      </c>
      <c r="E395" s="7">
        <f t="shared" si="85"/>
        <v>0</v>
      </c>
      <c r="F395" s="207"/>
      <c r="G395" s="17"/>
      <c r="H395" s="17"/>
    </row>
    <row r="396" spans="1:8" ht="31.5" x14ac:dyDescent="0.25">
      <c r="A396" s="208"/>
      <c r="B396" s="20" t="s">
        <v>2</v>
      </c>
      <c r="C396" s="21">
        <f>SUM(C397:C467)</f>
        <v>1197840</v>
      </c>
      <c r="D396" s="21">
        <f>SUM(D397:D467)</f>
        <v>20965750</v>
      </c>
      <c r="E396" s="21">
        <f>SUM(E397:E467)</f>
        <v>0</v>
      </c>
      <c r="F396" s="207"/>
      <c r="G396" s="17"/>
      <c r="H396" s="17"/>
    </row>
    <row r="397" spans="1:8" ht="33.75" hidden="1" customHeight="1" x14ac:dyDescent="0.25">
      <c r="A397" s="208"/>
      <c r="B397" s="196"/>
      <c r="C397" s="209"/>
      <c r="D397" s="209"/>
      <c r="E397" s="209"/>
      <c r="F397" s="197"/>
      <c r="G397" s="17"/>
      <c r="H397" s="17"/>
    </row>
    <row r="398" spans="1:8" ht="64.5" customHeight="1" x14ac:dyDescent="0.25">
      <c r="A398" s="208"/>
      <c r="B398" s="196" t="s">
        <v>326</v>
      </c>
      <c r="C398" s="209"/>
      <c r="D398" s="209">
        <v>4188260</v>
      </c>
      <c r="E398" s="209"/>
      <c r="F398" s="203" t="s">
        <v>441</v>
      </c>
      <c r="G398" s="17"/>
      <c r="H398" s="17"/>
    </row>
    <row r="399" spans="1:8" hidden="1" x14ac:dyDescent="0.25">
      <c r="A399" s="208"/>
      <c r="B399" s="196"/>
      <c r="C399" s="209"/>
      <c r="D399" s="209"/>
      <c r="E399" s="209"/>
      <c r="F399" s="203"/>
      <c r="G399" s="17"/>
      <c r="H399" s="17"/>
    </row>
    <row r="400" spans="1:8" ht="48.75" hidden="1" customHeight="1" x14ac:dyDescent="0.25">
      <c r="A400" s="183"/>
      <c r="B400" s="196"/>
      <c r="C400" s="209"/>
      <c r="D400" s="209"/>
      <c r="E400" s="209"/>
      <c r="F400" s="203"/>
      <c r="G400" s="17"/>
      <c r="H400" s="17"/>
    </row>
    <row r="401" spans="1:8" ht="48" hidden="1" customHeight="1" x14ac:dyDescent="0.25">
      <c r="A401" s="183"/>
      <c r="B401" s="196"/>
      <c r="C401" s="209"/>
      <c r="D401" s="209"/>
      <c r="E401" s="209"/>
      <c r="F401" s="203"/>
      <c r="G401" s="17"/>
      <c r="H401" s="17"/>
    </row>
    <row r="402" spans="1:8" ht="49.5" customHeight="1" x14ac:dyDescent="0.25">
      <c r="A402" s="183"/>
      <c r="B402" s="196" t="s">
        <v>282</v>
      </c>
      <c r="C402" s="209"/>
      <c r="D402" s="209">
        <v>3500000</v>
      </c>
      <c r="E402" s="209"/>
      <c r="F402" s="203" t="s">
        <v>375</v>
      </c>
      <c r="G402" s="17"/>
      <c r="H402" s="17"/>
    </row>
    <row r="403" spans="1:8" ht="36.75" hidden="1" customHeight="1" x14ac:dyDescent="0.25">
      <c r="A403" s="183"/>
      <c r="B403" s="196"/>
      <c r="C403" s="209"/>
      <c r="D403" s="209"/>
      <c r="E403" s="209"/>
      <c r="F403" s="203"/>
      <c r="G403" s="17"/>
      <c r="H403" s="17"/>
    </row>
    <row r="404" spans="1:8" ht="66.75" hidden="1" customHeight="1" x14ac:dyDescent="0.25">
      <c r="A404" s="183"/>
      <c r="B404" s="196"/>
      <c r="C404" s="209"/>
      <c r="D404" s="209"/>
      <c r="E404" s="209"/>
      <c r="F404" s="203"/>
      <c r="G404" s="17"/>
      <c r="H404" s="17"/>
    </row>
    <row r="405" spans="1:8" hidden="1" x14ac:dyDescent="0.25">
      <c r="A405" s="208"/>
      <c r="B405" s="196"/>
      <c r="C405" s="209"/>
      <c r="D405" s="209"/>
      <c r="E405" s="209"/>
      <c r="F405" s="203"/>
      <c r="G405" s="17"/>
      <c r="H405" s="17"/>
    </row>
    <row r="406" spans="1:8" hidden="1" x14ac:dyDescent="0.25">
      <c r="A406" s="208"/>
      <c r="B406" s="196"/>
      <c r="C406" s="209"/>
      <c r="D406" s="209"/>
      <c r="E406" s="209"/>
      <c r="F406" s="203"/>
      <c r="G406" s="17"/>
      <c r="H406" s="17"/>
    </row>
    <row r="407" spans="1:8" ht="50.25" hidden="1" customHeight="1" x14ac:dyDescent="0.25">
      <c r="A407" s="208"/>
      <c r="B407" s="196"/>
      <c r="C407" s="209"/>
      <c r="D407" s="209"/>
      <c r="E407" s="21"/>
      <c r="F407" s="203"/>
      <c r="G407" s="17"/>
      <c r="H407" s="17"/>
    </row>
    <row r="408" spans="1:8" hidden="1" x14ac:dyDescent="0.25">
      <c r="A408" s="208"/>
      <c r="B408" s="196"/>
      <c r="C408" s="209"/>
      <c r="D408" s="209"/>
      <c r="E408" s="21"/>
      <c r="F408" s="203"/>
      <c r="G408" s="17"/>
      <c r="H408" s="17"/>
    </row>
    <row r="409" spans="1:8" hidden="1" x14ac:dyDescent="0.25">
      <c r="A409" s="208"/>
      <c r="B409" s="196"/>
      <c r="C409" s="209"/>
      <c r="D409" s="209"/>
      <c r="E409" s="21"/>
      <c r="F409" s="203"/>
      <c r="G409" s="17"/>
      <c r="H409" s="17"/>
    </row>
    <row r="410" spans="1:8" ht="66" customHeight="1" x14ac:dyDescent="0.25">
      <c r="A410" s="208"/>
      <c r="B410" s="196" t="s">
        <v>327</v>
      </c>
      <c r="C410" s="209">
        <v>1197840</v>
      </c>
      <c r="D410" s="209"/>
      <c r="E410" s="21"/>
      <c r="F410" s="203" t="s">
        <v>359</v>
      </c>
      <c r="G410" s="17"/>
      <c r="H410" s="17"/>
    </row>
    <row r="411" spans="1:8" hidden="1" x14ac:dyDescent="0.25">
      <c r="A411" s="208"/>
      <c r="B411" s="196"/>
      <c r="C411" s="209"/>
      <c r="D411" s="209"/>
      <c r="E411" s="21"/>
      <c r="F411" s="203"/>
      <c r="G411" s="17"/>
      <c r="H411" s="17"/>
    </row>
    <row r="412" spans="1:8" ht="50.25" customHeight="1" x14ac:dyDescent="0.25">
      <c r="A412" s="208"/>
      <c r="B412" s="196" t="s">
        <v>327</v>
      </c>
      <c r="C412" s="209"/>
      <c r="D412" s="209">
        <f>10770000+120543</f>
        <v>10890543</v>
      </c>
      <c r="E412" s="21"/>
      <c r="F412" s="203" t="s">
        <v>443</v>
      </c>
      <c r="G412" s="17"/>
      <c r="H412" s="17"/>
    </row>
    <row r="413" spans="1:8" ht="18.75" customHeight="1" x14ac:dyDescent="0.25">
      <c r="A413" s="208"/>
      <c r="B413" s="196" t="s">
        <v>282</v>
      </c>
      <c r="C413" s="209"/>
      <c r="D413" s="209">
        <f>1067147+1319800</f>
        <v>2386947</v>
      </c>
      <c r="E413" s="21"/>
      <c r="F413" s="203" t="s">
        <v>386</v>
      </c>
      <c r="G413" s="17"/>
      <c r="H413" s="17"/>
    </row>
    <row r="414" spans="1:8" hidden="1" x14ac:dyDescent="0.25">
      <c r="A414" s="208"/>
      <c r="B414" s="196"/>
      <c r="C414" s="209"/>
      <c r="D414" s="209"/>
      <c r="E414" s="21"/>
      <c r="F414" s="193"/>
      <c r="G414" s="17"/>
      <c r="H414" s="17"/>
    </row>
    <row r="415" spans="1:8" ht="99.75" hidden="1" customHeight="1" x14ac:dyDescent="0.25">
      <c r="A415" s="208"/>
      <c r="B415" s="196"/>
      <c r="C415" s="209"/>
      <c r="D415" s="209"/>
      <c r="E415" s="209"/>
      <c r="F415" s="193"/>
      <c r="G415" s="17"/>
      <c r="H415" s="17"/>
    </row>
    <row r="416" spans="1:8" ht="116.25" hidden="1" customHeight="1" x14ac:dyDescent="0.25">
      <c r="A416" s="208"/>
      <c r="B416" s="196"/>
      <c r="C416" s="209"/>
      <c r="D416" s="209"/>
      <c r="E416" s="209"/>
      <c r="F416" s="193"/>
      <c r="G416" s="17"/>
      <c r="H416" s="17"/>
    </row>
    <row r="417" spans="1:8" hidden="1" x14ac:dyDescent="0.25">
      <c r="A417" s="183"/>
      <c r="B417" s="196"/>
      <c r="C417" s="209"/>
      <c r="D417" s="209"/>
      <c r="E417" s="209"/>
      <c r="F417" s="193"/>
      <c r="G417" s="17"/>
      <c r="H417" s="17"/>
    </row>
    <row r="418" spans="1:8" hidden="1" x14ac:dyDescent="0.25">
      <c r="A418" s="183"/>
      <c r="B418" s="196"/>
      <c r="C418" s="209"/>
      <c r="D418" s="209"/>
      <c r="E418" s="209"/>
      <c r="F418" s="193"/>
      <c r="G418" s="17"/>
      <c r="H418" s="17"/>
    </row>
    <row r="419" spans="1:8" hidden="1" x14ac:dyDescent="0.25">
      <c r="A419" s="183"/>
      <c r="B419" s="196"/>
      <c r="C419" s="209"/>
      <c r="D419" s="209"/>
      <c r="E419" s="209"/>
      <c r="F419" s="193"/>
      <c r="G419" s="17"/>
      <c r="H419" s="17"/>
    </row>
    <row r="420" spans="1:8" hidden="1" x14ac:dyDescent="0.25">
      <c r="A420" s="183"/>
      <c r="B420" s="196"/>
      <c r="C420" s="209"/>
      <c r="D420" s="209"/>
      <c r="E420" s="209"/>
      <c r="F420" s="193"/>
      <c r="G420" s="17"/>
      <c r="H420" s="17"/>
    </row>
    <row r="421" spans="1:8" ht="52.5" hidden="1" customHeight="1" x14ac:dyDescent="0.25">
      <c r="A421" s="208"/>
      <c r="B421" s="196"/>
      <c r="C421" s="209"/>
      <c r="D421" s="209"/>
      <c r="E421" s="209"/>
      <c r="F421" s="193"/>
      <c r="G421" s="17"/>
      <c r="H421" s="17"/>
    </row>
    <row r="422" spans="1:8" hidden="1" x14ac:dyDescent="0.25">
      <c r="A422" s="208"/>
      <c r="B422" s="196"/>
      <c r="C422" s="209"/>
      <c r="D422" s="209"/>
      <c r="E422" s="209"/>
      <c r="F422" s="193"/>
      <c r="G422" s="17"/>
      <c r="H422" s="17"/>
    </row>
    <row r="423" spans="1:8" ht="150" hidden="1" customHeight="1" x14ac:dyDescent="0.25">
      <c r="A423" s="208"/>
      <c r="B423" s="196"/>
      <c r="C423" s="209"/>
      <c r="D423" s="209"/>
      <c r="E423" s="21"/>
      <c r="F423" s="193"/>
      <c r="G423" s="17"/>
      <c r="H423" s="17"/>
    </row>
    <row r="424" spans="1:8" hidden="1" x14ac:dyDescent="0.25">
      <c r="A424" s="208"/>
      <c r="B424" s="196"/>
      <c r="C424" s="209"/>
      <c r="D424" s="209"/>
      <c r="E424" s="21"/>
      <c r="F424" s="193"/>
      <c r="G424" s="17"/>
      <c r="H424" s="17"/>
    </row>
    <row r="425" spans="1:8" ht="53.25" hidden="1" customHeight="1" x14ac:dyDescent="0.25">
      <c r="A425" s="208"/>
      <c r="B425" s="196"/>
      <c r="C425" s="209"/>
      <c r="D425" s="209"/>
      <c r="E425" s="21"/>
      <c r="F425" s="193"/>
      <c r="G425" s="17"/>
      <c r="H425" s="17"/>
    </row>
    <row r="426" spans="1:8" ht="82.5" hidden="1" customHeight="1" x14ac:dyDescent="0.25">
      <c r="A426" s="208"/>
      <c r="B426" s="196"/>
      <c r="C426" s="209"/>
      <c r="D426" s="209"/>
      <c r="E426" s="209"/>
      <c r="F426" s="193"/>
      <c r="G426" s="17"/>
      <c r="H426" s="17"/>
    </row>
    <row r="427" spans="1:8" ht="51" hidden="1" customHeight="1" x14ac:dyDescent="0.25">
      <c r="A427" s="208"/>
      <c r="B427" s="196"/>
      <c r="C427" s="209"/>
      <c r="D427" s="209"/>
      <c r="E427" s="209"/>
      <c r="F427" s="193"/>
      <c r="G427" s="17"/>
      <c r="H427" s="17"/>
    </row>
    <row r="428" spans="1:8" ht="53.25" hidden="1" customHeight="1" x14ac:dyDescent="0.25">
      <c r="A428" s="183"/>
      <c r="B428" s="196"/>
      <c r="C428" s="209"/>
      <c r="D428" s="209"/>
      <c r="E428" s="209"/>
      <c r="F428" s="193"/>
      <c r="G428" s="17"/>
      <c r="H428" s="17"/>
    </row>
    <row r="429" spans="1:8" hidden="1" x14ac:dyDescent="0.25">
      <c r="A429" s="183"/>
      <c r="B429" s="196"/>
      <c r="C429" s="209"/>
      <c r="D429" s="209"/>
      <c r="E429" s="209"/>
      <c r="F429" s="27"/>
      <c r="G429" s="17"/>
      <c r="H429" s="17"/>
    </row>
    <row r="430" spans="1:8" ht="54.75" hidden="1" customHeight="1" x14ac:dyDescent="0.25">
      <c r="A430" s="183"/>
      <c r="B430" s="196"/>
      <c r="C430" s="209"/>
      <c r="D430" s="209"/>
      <c r="E430" s="209"/>
      <c r="F430" s="27"/>
      <c r="G430" s="17"/>
      <c r="H430" s="17"/>
    </row>
    <row r="431" spans="1:8" ht="132" hidden="1" customHeight="1" x14ac:dyDescent="0.25">
      <c r="A431" s="183"/>
      <c r="B431" s="196"/>
      <c r="C431" s="209"/>
      <c r="D431" s="209"/>
      <c r="E431" s="209"/>
      <c r="F431" s="193"/>
      <c r="G431" s="17"/>
      <c r="H431" s="17"/>
    </row>
    <row r="432" spans="1:8" hidden="1" x14ac:dyDescent="0.25">
      <c r="A432" s="208"/>
      <c r="B432" s="196"/>
      <c r="C432" s="209"/>
      <c r="D432" s="209"/>
      <c r="E432" s="209"/>
      <c r="F432" s="193"/>
      <c r="G432" s="17"/>
      <c r="H432" s="17"/>
    </row>
    <row r="433" spans="1:8" hidden="1" x14ac:dyDescent="0.25">
      <c r="A433" s="208"/>
      <c r="B433" s="196"/>
      <c r="C433" s="209"/>
      <c r="D433" s="209"/>
      <c r="E433" s="209"/>
      <c r="F433" s="193"/>
      <c r="G433" s="17"/>
      <c r="H433" s="17"/>
    </row>
    <row r="434" spans="1:8" ht="34.5" hidden="1" customHeight="1" x14ac:dyDescent="0.25">
      <c r="A434" s="208"/>
      <c r="B434" s="196"/>
      <c r="C434" s="209"/>
      <c r="D434" s="209"/>
      <c r="E434" s="21"/>
      <c r="F434" s="193"/>
      <c r="G434" s="17"/>
      <c r="H434" s="17"/>
    </row>
    <row r="435" spans="1:8" ht="31.5" x14ac:dyDescent="0.25">
      <c r="A435" s="208"/>
      <c r="B435" s="196" t="s">
        <v>282</v>
      </c>
      <c r="C435" s="209"/>
      <c r="D435" s="209"/>
      <c r="E435" s="21"/>
      <c r="F435" s="203" t="s">
        <v>430</v>
      </c>
      <c r="G435" s="17"/>
      <c r="H435" s="17"/>
    </row>
    <row r="436" spans="1:8" ht="34.5" customHeight="1" x14ac:dyDescent="0.25">
      <c r="A436" s="208"/>
      <c r="B436" s="196" t="s">
        <v>282</v>
      </c>
      <c r="C436" s="209"/>
      <c r="D436" s="209"/>
      <c r="E436" s="21"/>
      <c r="F436" s="203" t="s">
        <v>426</v>
      </c>
      <c r="G436" s="17"/>
      <c r="H436" s="198"/>
    </row>
    <row r="437" spans="1:8" ht="70.5" hidden="1" customHeight="1" x14ac:dyDescent="0.25">
      <c r="A437" s="208"/>
      <c r="B437" s="196"/>
      <c r="C437" s="209"/>
      <c r="D437" s="209"/>
      <c r="E437" s="21"/>
      <c r="F437" s="193"/>
      <c r="G437" s="17"/>
      <c r="H437" s="17"/>
    </row>
    <row r="438" spans="1:8" hidden="1" x14ac:dyDescent="0.25">
      <c r="A438" s="208"/>
      <c r="B438" s="196"/>
      <c r="C438" s="209"/>
      <c r="D438" s="209"/>
      <c r="E438" s="21"/>
      <c r="F438" s="193"/>
      <c r="G438" s="17"/>
      <c r="H438" s="17"/>
    </row>
    <row r="439" spans="1:8" hidden="1" x14ac:dyDescent="0.25">
      <c r="A439" s="208"/>
      <c r="B439" s="196"/>
      <c r="C439" s="209"/>
      <c r="D439" s="209"/>
      <c r="E439" s="21"/>
      <c r="F439" s="193"/>
      <c r="G439" s="17"/>
      <c r="H439" s="17"/>
    </row>
    <row r="440" spans="1:8" ht="82.5" hidden="1" customHeight="1" x14ac:dyDescent="0.25">
      <c r="A440" s="208"/>
      <c r="B440" s="196"/>
      <c r="C440" s="209"/>
      <c r="D440" s="209"/>
      <c r="E440" s="21"/>
      <c r="F440" s="193"/>
      <c r="G440" s="17"/>
      <c r="H440" s="17"/>
    </row>
    <row r="441" spans="1:8" hidden="1" x14ac:dyDescent="0.25">
      <c r="A441" s="208"/>
      <c r="B441" s="196"/>
      <c r="C441" s="209"/>
      <c r="D441" s="209"/>
      <c r="E441" s="21"/>
      <c r="F441" s="193"/>
      <c r="G441" s="17"/>
      <c r="H441" s="17"/>
    </row>
    <row r="442" spans="1:8" ht="148.5" hidden="1" customHeight="1" x14ac:dyDescent="0.25">
      <c r="A442" s="208"/>
      <c r="B442" s="196"/>
      <c r="C442" s="209"/>
      <c r="D442" s="209"/>
      <c r="E442" s="21"/>
      <c r="F442" s="193"/>
      <c r="G442" s="17"/>
      <c r="H442" s="17"/>
    </row>
    <row r="443" spans="1:8" ht="114" hidden="1" customHeight="1" x14ac:dyDescent="0.25">
      <c r="A443" s="208"/>
      <c r="B443" s="196"/>
      <c r="C443" s="209"/>
      <c r="D443" s="209"/>
      <c r="E443" s="21"/>
      <c r="F443" s="193"/>
      <c r="G443" s="17"/>
      <c r="H443" s="17"/>
    </row>
    <row r="444" spans="1:8" ht="99" hidden="1" customHeight="1" x14ac:dyDescent="0.25">
      <c r="A444" s="208"/>
      <c r="B444" s="196"/>
      <c r="C444" s="209"/>
      <c r="D444" s="209"/>
      <c r="E444" s="209"/>
      <c r="F444" s="193"/>
      <c r="G444" s="17"/>
      <c r="H444" s="17"/>
    </row>
    <row r="445" spans="1:8" ht="84" hidden="1" customHeight="1" x14ac:dyDescent="0.25">
      <c r="A445" s="208"/>
      <c r="B445" s="196"/>
      <c r="C445" s="209"/>
      <c r="D445" s="209"/>
      <c r="E445" s="209"/>
      <c r="F445" s="193"/>
      <c r="G445" s="17"/>
      <c r="H445" s="17"/>
    </row>
    <row r="446" spans="1:8" hidden="1" x14ac:dyDescent="0.25">
      <c r="A446" s="183"/>
      <c r="B446" s="196"/>
      <c r="C446" s="209"/>
      <c r="D446" s="209"/>
      <c r="E446" s="209"/>
      <c r="F446" s="193"/>
      <c r="G446" s="17"/>
      <c r="H446" s="17"/>
    </row>
    <row r="447" spans="1:8" hidden="1" x14ac:dyDescent="0.25">
      <c r="A447" s="183"/>
      <c r="B447" s="196"/>
      <c r="C447" s="209"/>
      <c r="D447" s="209"/>
      <c r="E447" s="209"/>
      <c r="F447" s="193"/>
      <c r="G447" s="17"/>
      <c r="H447" s="17"/>
    </row>
    <row r="448" spans="1:8" hidden="1" x14ac:dyDescent="0.25">
      <c r="A448" s="183"/>
      <c r="B448" s="196"/>
      <c r="C448" s="209"/>
      <c r="D448" s="209"/>
      <c r="E448" s="209"/>
      <c r="F448" s="193"/>
      <c r="G448" s="17"/>
      <c r="H448" s="17"/>
    </row>
    <row r="449" spans="1:8" hidden="1" x14ac:dyDescent="0.25">
      <c r="A449" s="183"/>
      <c r="B449" s="196"/>
      <c r="C449" s="209"/>
      <c r="D449" s="209"/>
      <c r="E449" s="209"/>
      <c r="F449" s="193"/>
      <c r="G449" s="17"/>
      <c r="H449" s="17"/>
    </row>
    <row r="450" spans="1:8" hidden="1" x14ac:dyDescent="0.25">
      <c r="A450" s="208"/>
      <c r="B450" s="196"/>
      <c r="C450" s="209"/>
      <c r="D450" s="209"/>
      <c r="E450" s="209"/>
      <c r="F450" s="193"/>
      <c r="G450" s="17"/>
      <c r="H450" s="17"/>
    </row>
    <row r="451" spans="1:8" hidden="1" x14ac:dyDescent="0.25">
      <c r="A451" s="208"/>
      <c r="B451" s="196"/>
      <c r="C451" s="209"/>
      <c r="D451" s="209"/>
      <c r="E451" s="209"/>
      <c r="F451" s="193"/>
      <c r="G451" s="17"/>
      <c r="H451" s="17"/>
    </row>
    <row r="452" spans="1:8" hidden="1" x14ac:dyDescent="0.25">
      <c r="A452" s="208"/>
      <c r="B452" s="196"/>
      <c r="C452" s="209"/>
      <c r="D452" s="209"/>
      <c r="E452" s="21"/>
      <c r="F452" s="193"/>
      <c r="G452" s="17"/>
      <c r="H452" s="17"/>
    </row>
    <row r="453" spans="1:8" hidden="1" x14ac:dyDescent="0.25">
      <c r="A453" s="208"/>
      <c r="B453" s="196"/>
      <c r="C453" s="209"/>
      <c r="D453" s="209"/>
      <c r="E453" s="21"/>
      <c r="F453" s="193"/>
      <c r="G453" s="17"/>
      <c r="H453" s="17"/>
    </row>
    <row r="454" spans="1:8" hidden="1" x14ac:dyDescent="0.25">
      <c r="A454" s="208"/>
      <c r="B454" s="196"/>
      <c r="C454" s="209"/>
      <c r="D454" s="209"/>
      <c r="E454" s="21"/>
      <c r="F454" s="193"/>
      <c r="G454" s="17"/>
      <c r="H454" s="17"/>
    </row>
    <row r="455" spans="1:8" hidden="1" x14ac:dyDescent="0.25">
      <c r="A455" s="208"/>
      <c r="B455" s="196"/>
      <c r="C455" s="209"/>
      <c r="D455" s="209"/>
      <c r="E455" s="21"/>
      <c r="F455" s="193"/>
      <c r="G455" s="17"/>
      <c r="H455" s="17"/>
    </row>
    <row r="456" spans="1:8" hidden="1" x14ac:dyDescent="0.25">
      <c r="A456" s="208"/>
      <c r="B456" s="196"/>
      <c r="C456" s="209"/>
      <c r="D456" s="209"/>
      <c r="E456" s="21"/>
      <c r="F456" s="193"/>
      <c r="G456" s="17"/>
      <c r="H456" s="17"/>
    </row>
    <row r="457" spans="1:8" hidden="1" x14ac:dyDescent="0.25">
      <c r="A457" s="208"/>
      <c r="B457" s="196"/>
      <c r="C457" s="209"/>
      <c r="D457" s="209"/>
      <c r="E457" s="21"/>
      <c r="F457" s="193"/>
      <c r="G457" s="17"/>
      <c r="H457" s="17"/>
    </row>
    <row r="458" spans="1:8" hidden="1" x14ac:dyDescent="0.25">
      <c r="A458" s="208"/>
      <c r="B458" s="196"/>
      <c r="C458" s="209"/>
      <c r="D458" s="209"/>
      <c r="E458" s="21"/>
      <c r="F458" s="193"/>
      <c r="G458" s="17"/>
      <c r="H458" s="17"/>
    </row>
    <row r="459" spans="1:8" hidden="1" x14ac:dyDescent="0.25">
      <c r="A459" s="208"/>
      <c r="B459" s="196"/>
      <c r="C459" s="209"/>
      <c r="D459" s="209"/>
      <c r="E459" s="21"/>
      <c r="F459" s="193"/>
      <c r="G459" s="17"/>
      <c r="H459" s="17"/>
    </row>
    <row r="460" spans="1:8" hidden="1" x14ac:dyDescent="0.25">
      <c r="A460" s="208"/>
      <c r="B460" s="196"/>
      <c r="C460" s="209"/>
      <c r="D460" s="209"/>
      <c r="E460" s="21"/>
      <c r="F460" s="193"/>
      <c r="G460" s="17"/>
      <c r="H460" s="17"/>
    </row>
    <row r="461" spans="1:8" hidden="1" x14ac:dyDescent="0.25">
      <c r="A461" s="208"/>
      <c r="B461" s="196"/>
      <c r="C461" s="209"/>
      <c r="D461" s="209"/>
      <c r="E461" s="21"/>
      <c r="F461" s="193"/>
      <c r="G461" s="17"/>
      <c r="H461" s="17"/>
    </row>
    <row r="462" spans="1:8" hidden="1" x14ac:dyDescent="0.25">
      <c r="A462" s="208"/>
      <c r="B462" s="196"/>
      <c r="C462" s="209"/>
      <c r="D462" s="209"/>
      <c r="E462" s="21"/>
      <c r="F462" s="193"/>
      <c r="G462" s="17"/>
      <c r="H462" s="17"/>
    </row>
    <row r="463" spans="1:8" hidden="1" x14ac:dyDescent="0.25">
      <c r="A463" s="208"/>
      <c r="B463" s="196"/>
      <c r="C463" s="209"/>
      <c r="D463" s="209"/>
      <c r="E463" s="21"/>
      <c r="F463" s="193"/>
      <c r="G463" s="17"/>
      <c r="H463" s="17"/>
    </row>
    <row r="464" spans="1:8" hidden="1" x14ac:dyDescent="0.25">
      <c r="A464" s="208"/>
      <c r="B464" s="20"/>
      <c r="C464" s="21"/>
      <c r="D464" s="209"/>
      <c r="E464" s="21"/>
      <c r="F464" s="193"/>
      <c r="G464" s="17"/>
      <c r="H464" s="17"/>
    </row>
    <row r="465" spans="1:8" hidden="1" x14ac:dyDescent="0.25">
      <c r="A465" s="208"/>
      <c r="B465" s="20"/>
      <c r="C465" s="21"/>
      <c r="D465" s="209"/>
      <c r="E465" s="21"/>
      <c r="F465" s="193"/>
      <c r="G465" s="17"/>
      <c r="H465" s="17"/>
    </row>
    <row r="466" spans="1:8" hidden="1" x14ac:dyDescent="0.25">
      <c r="A466" s="208"/>
      <c r="B466" s="20"/>
      <c r="C466" s="21"/>
      <c r="D466" s="209"/>
      <c r="E466" s="21"/>
      <c r="F466" s="207"/>
      <c r="G466" s="17"/>
      <c r="H466" s="17"/>
    </row>
    <row r="467" spans="1:8" hidden="1" x14ac:dyDescent="0.25">
      <c r="A467" s="208"/>
      <c r="B467" s="20"/>
      <c r="C467" s="21"/>
      <c r="D467" s="209"/>
      <c r="E467" s="21"/>
      <c r="F467" s="193"/>
      <c r="G467" s="17"/>
      <c r="H467" s="17"/>
    </row>
    <row r="468" spans="1:8" ht="63" hidden="1" x14ac:dyDescent="0.25">
      <c r="A468" s="208" t="s">
        <v>90</v>
      </c>
      <c r="B468" s="80" t="s">
        <v>210</v>
      </c>
      <c r="C468" s="81">
        <f>C474+C469</f>
        <v>0</v>
      </c>
      <c r="D468" s="81">
        <f t="shared" ref="D468:E468" si="86">D474+D469</f>
        <v>0</v>
      </c>
      <c r="E468" s="81">
        <f t="shared" si="86"/>
        <v>0</v>
      </c>
      <c r="F468" s="31"/>
      <c r="G468" s="17"/>
      <c r="H468" s="17"/>
    </row>
    <row r="469" spans="1:8" ht="31.5" hidden="1" x14ac:dyDescent="0.25">
      <c r="A469" s="208"/>
      <c r="B469" s="58" t="s">
        <v>2</v>
      </c>
      <c r="C469" s="82">
        <f>SUM(C470:C473)</f>
        <v>0</v>
      </c>
      <c r="D469" s="82">
        <f t="shared" ref="D469:E469" si="87">SUM(D470:D473)</f>
        <v>0</v>
      </c>
      <c r="E469" s="82">
        <f t="shared" si="87"/>
        <v>0</v>
      </c>
      <c r="F469" s="19"/>
      <c r="G469" s="17"/>
      <c r="H469" s="17"/>
    </row>
    <row r="470" spans="1:8" ht="54" hidden="1" customHeight="1" x14ac:dyDescent="0.25">
      <c r="A470" s="208"/>
      <c r="B470" s="196"/>
      <c r="C470" s="209"/>
      <c r="D470" s="209"/>
      <c r="E470" s="209"/>
      <c r="F470" s="207"/>
      <c r="G470" s="17"/>
      <c r="H470" s="17"/>
    </row>
    <row r="471" spans="1:8" hidden="1" x14ac:dyDescent="0.25">
      <c r="A471" s="208"/>
      <c r="B471" s="196"/>
      <c r="C471" s="209"/>
      <c r="D471" s="209"/>
      <c r="E471" s="209"/>
      <c r="F471" s="193"/>
      <c r="G471" s="17"/>
      <c r="H471" s="17"/>
    </row>
    <row r="472" spans="1:8" hidden="1" x14ac:dyDescent="0.25">
      <c r="A472" s="208"/>
      <c r="B472" s="187"/>
      <c r="C472" s="81"/>
      <c r="D472" s="81"/>
      <c r="E472" s="81"/>
      <c r="F472" s="31"/>
      <c r="G472" s="17"/>
      <c r="H472" s="17"/>
    </row>
    <row r="473" spans="1:8" hidden="1" x14ac:dyDescent="0.25">
      <c r="A473" s="208"/>
      <c r="B473" s="80"/>
      <c r="C473" s="81"/>
      <c r="D473" s="81"/>
      <c r="E473" s="81"/>
      <c r="F473" s="31"/>
      <c r="G473" s="17"/>
      <c r="H473" s="17"/>
    </row>
    <row r="474" spans="1:8" ht="31.5" hidden="1" x14ac:dyDescent="0.25">
      <c r="A474" s="83"/>
      <c r="B474" s="73" t="s">
        <v>261</v>
      </c>
      <c r="C474" s="84">
        <f>C475</f>
        <v>0</v>
      </c>
      <c r="D474" s="84">
        <f t="shared" ref="D474:E474" si="88">D475</f>
        <v>0</v>
      </c>
      <c r="E474" s="84">
        <f t="shared" si="88"/>
        <v>0</v>
      </c>
      <c r="F474" s="196"/>
      <c r="G474" s="17"/>
      <c r="H474" s="17"/>
    </row>
    <row r="475" spans="1:8" ht="193.5" hidden="1" customHeight="1" x14ac:dyDescent="0.25">
      <c r="A475" s="183"/>
      <c r="B475" s="187"/>
      <c r="C475" s="81"/>
      <c r="D475" s="81"/>
      <c r="E475" s="81"/>
      <c r="F475" s="31"/>
      <c r="G475" s="17"/>
      <c r="H475" s="17"/>
    </row>
    <row r="476" spans="1:8" ht="78.75" x14ac:dyDescent="0.25">
      <c r="A476" s="208" t="s">
        <v>154</v>
      </c>
      <c r="B476" s="44" t="s">
        <v>155</v>
      </c>
      <c r="C476" s="85">
        <f>C477</f>
        <v>0</v>
      </c>
      <c r="D476" s="85">
        <f t="shared" ref="D476:E476" si="89">D477</f>
        <v>38913</v>
      </c>
      <c r="E476" s="85">
        <f t="shared" si="89"/>
        <v>0</v>
      </c>
      <c r="F476" s="196"/>
      <c r="G476" s="17"/>
      <c r="H476" s="17"/>
    </row>
    <row r="477" spans="1:8" ht="47.25" x14ac:dyDescent="0.25">
      <c r="A477" s="83"/>
      <c r="B477" s="20" t="s">
        <v>59</v>
      </c>
      <c r="C477" s="84">
        <f>SUM(C478:C481)</f>
        <v>0</v>
      </c>
      <c r="D477" s="84">
        <f t="shared" ref="D477:E477" si="90">SUM(D478:D481)</f>
        <v>38913</v>
      </c>
      <c r="E477" s="84">
        <f t="shared" si="90"/>
        <v>0</v>
      </c>
      <c r="F477" s="196"/>
      <c r="G477" s="17"/>
      <c r="H477" s="17"/>
    </row>
    <row r="478" spans="1:8" x14ac:dyDescent="0.25">
      <c r="A478" s="83"/>
      <c r="B478" s="73"/>
      <c r="C478" s="84"/>
      <c r="D478" s="84">
        <v>38913</v>
      </c>
      <c r="E478" s="84"/>
      <c r="F478" s="203" t="s">
        <v>309</v>
      </c>
      <c r="G478" s="17"/>
      <c r="H478" s="17"/>
    </row>
    <row r="479" spans="1:8" hidden="1" x14ac:dyDescent="0.25">
      <c r="A479" s="83"/>
      <c r="B479" s="73"/>
      <c r="C479" s="84"/>
      <c r="D479" s="84"/>
      <c r="E479" s="84"/>
      <c r="F479" s="142"/>
      <c r="G479" s="17"/>
      <c r="H479" s="17"/>
    </row>
    <row r="480" spans="1:8" hidden="1" x14ac:dyDescent="0.25">
      <c r="A480" s="83"/>
      <c r="B480" s="73"/>
      <c r="C480" s="84"/>
      <c r="D480" s="84"/>
      <c r="E480" s="84"/>
      <c r="F480" s="142"/>
      <c r="G480" s="17"/>
      <c r="H480" s="17"/>
    </row>
    <row r="481" spans="1:8" hidden="1" x14ac:dyDescent="0.25">
      <c r="A481" s="83"/>
      <c r="B481" s="73"/>
      <c r="C481" s="84"/>
      <c r="D481" s="84"/>
      <c r="E481" s="84"/>
      <c r="F481" s="74"/>
      <c r="G481" s="17"/>
      <c r="H481" s="17"/>
    </row>
    <row r="482" spans="1:8" ht="48" customHeight="1" x14ac:dyDescent="0.25">
      <c r="A482" s="208" t="s">
        <v>91</v>
      </c>
      <c r="B482" s="44" t="s">
        <v>36</v>
      </c>
      <c r="C482" s="7">
        <f>C483+C490+C493</f>
        <v>0</v>
      </c>
      <c r="D482" s="7">
        <f t="shared" ref="D482:E482" si="91">D483+D490+D493</f>
        <v>0</v>
      </c>
      <c r="E482" s="7">
        <f t="shared" si="91"/>
        <v>601697</v>
      </c>
      <c r="F482" s="30"/>
      <c r="G482" s="17"/>
      <c r="H482" s="17"/>
    </row>
    <row r="483" spans="1:8" ht="94.5" x14ac:dyDescent="0.25">
      <c r="A483" s="208" t="s">
        <v>61</v>
      </c>
      <c r="B483" s="44" t="s">
        <v>46</v>
      </c>
      <c r="C483" s="7">
        <f>C484</f>
        <v>0</v>
      </c>
      <c r="D483" s="7">
        <f t="shared" ref="D483:E483" si="92">D484</f>
        <v>0</v>
      </c>
      <c r="E483" s="7">
        <f t="shared" si="92"/>
        <v>601697</v>
      </c>
      <c r="F483" s="30"/>
      <c r="G483" s="17"/>
      <c r="H483" s="17"/>
    </row>
    <row r="484" spans="1:8" ht="47.25" x14ac:dyDescent="0.25">
      <c r="A484" s="208"/>
      <c r="B484" s="20" t="s">
        <v>57</v>
      </c>
      <c r="C484" s="21">
        <f>SUM(C485:C489)</f>
        <v>0</v>
      </c>
      <c r="D484" s="21">
        <f t="shared" ref="D484:E484" si="93">SUM(D485:D489)</f>
        <v>0</v>
      </c>
      <c r="E484" s="21">
        <f t="shared" si="93"/>
        <v>601697</v>
      </c>
      <c r="F484" s="30"/>
      <c r="G484" s="17"/>
      <c r="H484" s="17"/>
    </row>
    <row r="485" spans="1:8" ht="33" customHeight="1" x14ac:dyDescent="0.25">
      <c r="A485" s="208"/>
      <c r="B485" s="188" t="s">
        <v>279</v>
      </c>
      <c r="C485" s="209"/>
      <c r="D485" s="209"/>
      <c r="E485" s="209">
        <v>601697</v>
      </c>
      <c r="F485" s="203" t="s">
        <v>293</v>
      </c>
      <c r="G485" s="17"/>
      <c r="H485" s="17"/>
    </row>
    <row r="486" spans="1:8" ht="36" customHeight="1" x14ac:dyDescent="0.25">
      <c r="A486" s="208"/>
      <c r="B486" s="188" t="s">
        <v>279</v>
      </c>
      <c r="C486" s="209"/>
      <c r="D486" s="209"/>
      <c r="E486" s="209"/>
      <c r="F486" s="203" t="s">
        <v>387</v>
      </c>
      <c r="G486" s="17"/>
      <c r="H486" s="17"/>
    </row>
    <row r="487" spans="1:8" ht="66" hidden="1" customHeight="1" x14ac:dyDescent="0.25">
      <c r="A487" s="208"/>
      <c r="B487" s="187"/>
      <c r="C487" s="209"/>
      <c r="D487" s="209"/>
      <c r="E487" s="209"/>
      <c r="F487" s="197"/>
      <c r="G487" s="17"/>
      <c r="H487" s="17"/>
    </row>
    <row r="488" spans="1:8" hidden="1" x14ac:dyDescent="0.25">
      <c r="A488" s="208"/>
      <c r="B488" s="187"/>
      <c r="C488" s="209"/>
      <c r="D488" s="209"/>
      <c r="E488" s="209"/>
      <c r="F488" s="206"/>
      <c r="G488" s="17"/>
      <c r="H488" s="17"/>
    </row>
    <row r="489" spans="1:8" hidden="1" x14ac:dyDescent="0.25">
      <c r="A489" s="208"/>
      <c r="B489" s="196"/>
      <c r="C489" s="209"/>
      <c r="D489" s="209"/>
      <c r="E489" s="209"/>
      <c r="F489" s="206"/>
      <c r="G489" s="17"/>
      <c r="H489" s="17"/>
    </row>
    <row r="490" spans="1:8" ht="63" hidden="1" x14ac:dyDescent="0.25">
      <c r="A490" s="208" t="s">
        <v>92</v>
      </c>
      <c r="B490" s="44" t="s">
        <v>211</v>
      </c>
      <c r="C490" s="7">
        <f>C491</f>
        <v>0</v>
      </c>
      <c r="D490" s="7">
        <f t="shared" ref="D490:E491" si="94">D491</f>
        <v>0</v>
      </c>
      <c r="E490" s="7">
        <f t="shared" si="94"/>
        <v>0</v>
      </c>
      <c r="F490" s="30"/>
      <c r="G490" s="17"/>
      <c r="H490" s="17"/>
    </row>
    <row r="491" spans="1:8" ht="47.25" hidden="1" x14ac:dyDescent="0.25">
      <c r="A491" s="208"/>
      <c r="B491" s="20" t="s">
        <v>57</v>
      </c>
      <c r="C491" s="21">
        <f>C492</f>
        <v>0</v>
      </c>
      <c r="D491" s="21">
        <f t="shared" si="94"/>
        <v>0</v>
      </c>
      <c r="E491" s="21">
        <f t="shared" si="94"/>
        <v>0</v>
      </c>
      <c r="F491" s="5"/>
      <c r="G491" s="17"/>
      <c r="H491" s="17"/>
    </row>
    <row r="492" spans="1:8" hidden="1" x14ac:dyDescent="0.25">
      <c r="A492" s="208"/>
      <c r="B492" s="196"/>
      <c r="C492" s="209"/>
      <c r="D492" s="209"/>
      <c r="E492" s="209"/>
      <c r="F492" s="30"/>
      <c r="G492" s="17"/>
      <c r="H492" s="17"/>
    </row>
    <row r="493" spans="1:8" ht="110.25" x14ac:dyDescent="0.25">
      <c r="A493" s="208" t="s">
        <v>266</v>
      </c>
      <c r="B493" s="44" t="s">
        <v>273</v>
      </c>
      <c r="C493" s="7">
        <f>SUM(C494)</f>
        <v>0</v>
      </c>
      <c r="D493" s="7">
        <f t="shared" ref="D493:E493" si="95">SUM(D494)</f>
        <v>0</v>
      </c>
      <c r="E493" s="7">
        <f t="shared" si="95"/>
        <v>0</v>
      </c>
      <c r="F493" s="30"/>
      <c r="G493" s="17"/>
      <c r="H493" s="17"/>
    </row>
    <row r="494" spans="1:8" ht="47.25" x14ac:dyDescent="0.25">
      <c r="A494" s="208"/>
      <c r="B494" s="20" t="s">
        <v>57</v>
      </c>
      <c r="C494" s="209">
        <f>SUM(C495:C498)</f>
        <v>0</v>
      </c>
      <c r="D494" s="209">
        <f t="shared" ref="D494:E494" si="96">SUM(D495:D498)</f>
        <v>0</v>
      </c>
      <c r="E494" s="209">
        <f t="shared" si="96"/>
        <v>0</v>
      </c>
      <c r="F494" s="30"/>
      <c r="G494" s="17"/>
      <c r="H494" s="17"/>
    </row>
    <row r="495" spans="1:8" ht="51" customHeight="1" x14ac:dyDescent="0.25">
      <c r="A495" s="208"/>
      <c r="B495" s="205" t="s">
        <v>280</v>
      </c>
      <c r="C495" s="209"/>
      <c r="D495" s="209"/>
      <c r="E495" s="209"/>
      <c r="F495" s="203" t="s">
        <v>388</v>
      </c>
      <c r="G495" s="17"/>
      <c r="H495" s="17"/>
    </row>
    <row r="496" spans="1:8" hidden="1" x14ac:dyDescent="0.25">
      <c r="A496" s="208"/>
      <c r="B496" s="205"/>
      <c r="C496" s="209"/>
      <c r="D496" s="209"/>
      <c r="E496" s="209"/>
      <c r="F496" s="196"/>
      <c r="G496" s="17"/>
      <c r="H496" s="17"/>
    </row>
    <row r="497" spans="1:8" ht="51.75" hidden="1" customHeight="1" x14ac:dyDescent="0.25">
      <c r="A497" s="208"/>
      <c r="B497" s="205"/>
      <c r="C497" s="209"/>
      <c r="D497" s="209"/>
      <c r="E497" s="209"/>
      <c r="F497" s="30"/>
      <c r="G497" s="17"/>
      <c r="H497" s="17"/>
    </row>
    <row r="498" spans="1:8" ht="195" hidden="1" customHeight="1" x14ac:dyDescent="0.25">
      <c r="A498" s="208"/>
      <c r="B498" s="205"/>
      <c r="C498" s="209"/>
      <c r="D498" s="209"/>
      <c r="E498" s="209"/>
      <c r="F498" s="30"/>
      <c r="G498" s="17"/>
      <c r="H498" s="17"/>
    </row>
    <row r="499" spans="1:8" ht="65.25" customHeight="1" x14ac:dyDescent="0.25">
      <c r="A499" s="208" t="s">
        <v>93</v>
      </c>
      <c r="B499" s="18" t="s">
        <v>32</v>
      </c>
      <c r="C499" s="7">
        <f>C500+C507</f>
        <v>0</v>
      </c>
      <c r="D499" s="7">
        <f>D500+D507</f>
        <v>20650905</v>
      </c>
      <c r="E499" s="7">
        <f>E500+E507</f>
        <v>0</v>
      </c>
      <c r="F499" s="30"/>
      <c r="G499" s="17"/>
      <c r="H499" s="17"/>
    </row>
    <row r="500" spans="1:8" ht="63" x14ac:dyDescent="0.25">
      <c r="A500" s="208" t="s">
        <v>94</v>
      </c>
      <c r="B500" s="22" t="s">
        <v>33</v>
      </c>
      <c r="C500" s="23">
        <f>C501</f>
        <v>0</v>
      </c>
      <c r="D500" s="23">
        <f t="shared" ref="D500:E500" si="97">D501</f>
        <v>20650905</v>
      </c>
      <c r="E500" s="23">
        <f t="shared" si="97"/>
        <v>0</v>
      </c>
      <c r="F500" s="30"/>
      <c r="G500" s="17"/>
      <c r="H500" s="17"/>
    </row>
    <row r="501" spans="1:8" ht="50.25" customHeight="1" x14ac:dyDescent="0.25">
      <c r="A501" s="86"/>
      <c r="B501" s="20" t="s">
        <v>72</v>
      </c>
      <c r="C501" s="24">
        <f>SUM(C502:C506)</f>
        <v>0</v>
      </c>
      <c r="D501" s="24">
        <f>SUM(D502:D506)</f>
        <v>20650905</v>
      </c>
      <c r="E501" s="24">
        <f>SUM(E502:E506)</f>
        <v>0</v>
      </c>
      <c r="F501" s="169"/>
      <c r="G501" s="17"/>
      <c r="H501" s="17"/>
    </row>
    <row r="502" spans="1:8" ht="87" customHeight="1" x14ac:dyDescent="0.25">
      <c r="A502" s="208"/>
      <c r="B502" s="193" t="s">
        <v>327</v>
      </c>
      <c r="C502" s="194"/>
      <c r="D502" s="209">
        <f>10039180+91000</f>
        <v>10130180</v>
      </c>
      <c r="E502" s="209"/>
      <c r="F502" s="203" t="s">
        <v>447</v>
      </c>
      <c r="G502" s="17"/>
      <c r="H502" s="17"/>
    </row>
    <row r="503" spans="1:8" ht="36" customHeight="1" x14ac:dyDescent="0.25">
      <c r="A503" s="208"/>
      <c r="B503" s="193" t="s">
        <v>431</v>
      </c>
      <c r="C503" s="194"/>
      <c r="D503" s="209">
        <v>10000000</v>
      </c>
      <c r="E503" s="209"/>
      <c r="F503" s="31" t="s">
        <v>444</v>
      </c>
      <c r="G503" s="17"/>
      <c r="H503" s="17"/>
    </row>
    <row r="504" spans="1:8" ht="18" customHeight="1" x14ac:dyDescent="0.25">
      <c r="A504" s="208"/>
      <c r="B504" s="193" t="s">
        <v>328</v>
      </c>
      <c r="C504" s="194"/>
      <c r="D504" s="209">
        <v>520725</v>
      </c>
      <c r="E504" s="209"/>
      <c r="F504" s="203" t="s">
        <v>329</v>
      </c>
      <c r="G504" s="17"/>
      <c r="H504" s="17"/>
    </row>
    <row r="505" spans="1:8" ht="17.25" hidden="1" customHeight="1" x14ac:dyDescent="0.25">
      <c r="A505" s="208"/>
      <c r="B505" s="193"/>
      <c r="C505" s="87"/>
      <c r="D505" s="209"/>
      <c r="E505" s="209"/>
      <c r="F505" s="193"/>
      <c r="G505" s="17"/>
      <c r="H505" s="17"/>
    </row>
    <row r="506" spans="1:8" hidden="1" x14ac:dyDescent="0.25">
      <c r="A506" s="208"/>
      <c r="B506" s="193"/>
      <c r="C506" s="194"/>
      <c r="D506" s="209"/>
      <c r="E506" s="209"/>
      <c r="F506" s="193"/>
      <c r="G506" s="17"/>
      <c r="H506" s="17"/>
    </row>
    <row r="507" spans="1:8" ht="94.5" hidden="1" x14ac:dyDescent="0.25">
      <c r="A507" s="208" t="s">
        <v>181</v>
      </c>
      <c r="B507" s="18" t="s">
        <v>212</v>
      </c>
      <c r="C507" s="7">
        <f>C508+C510</f>
        <v>0</v>
      </c>
      <c r="D507" s="7">
        <f t="shared" ref="D507:E507" si="98">D508+D510</f>
        <v>0</v>
      </c>
      <c r="E507" s="7">
        <f t="shared" si="98"/>
        <v>0</v>
      </c>
      <c r="F507" s="196"/>
      <c r="G507" s="17"/>
      <c r="H507" s="17"/>
    </row>
    <row r="508" spans="1:8" ht="51" hidden="1" customHeight="1" x14ac:dyDescent="0.25">
      <c r="A508" s="208"/>
      <c r="B508" s="20" t="s">
        <v>72</v>
      </c>
      <c r="C508" s="21">
        <f>C509</f>
        <v>0</v>
      </c>
      <c r="D508" s="21">
        <f t="shared" ref="D508:E508" si="99">D509</f>
        <v>0</v>
      </c>
      <c r="E508" s="21">
        <f t="shared" si="99"/>
        <v>0</v>
      </c>
      <c r="F508" s="196"/>
      <c r="G508" s="17"/>
      <c r="H508" s="17"/>
    </row>
    <row r="509" spans="1:8" hidden="1" x14ac:dyDescent="0.25">
      <c r="A509" s="208"/>
      <c r="B509" s="18"/>
      <c r="C509" s="209"/>
      <c r="D509" s="209"/>
      <c r="E509" s="209"/>
      <c r="F509" s="196"/>
      <c r="G509" s="17"/>
      <c r="H509" s="17"/>
    </row>
    <row r="510" spans="1:8" ht="31.5" hidden="1" x14ac:dyDescent="0.25">
      <c r="A510" s="208"/>
      <c r="B510" s="20" t="s">
        <v>261</v>
      </c>
      <c r="C510" s="21">
        <f>SUM(C511:C515)</f>
        <v>0</v>
      </c>
      <c r="D510" s="21">
        <f t="shared" ref="D510:E510" si="100">SUM(D511:D515)</f>
        <v>0</v>
      </c>
      <c r="E510" s="21">
        <f t="shared" si="100"/>
        <v>0</v>
      </c>
      <c r="F510" s="196"/>
      <c r="G510" s="17"/>
      <c r="H510" s="17"/>
    </row>
    <row r="511" spans="1:8" hidden="1" x14ac:dyDescent="0.25">
      <c r="A511" s="208"/>
      <c r="B511" s="196"/>
      <c r="C511" s="209"/>
      <c r="D511" s="209"/>
      <c r="E511" s="209"/>
      <c r="F511" s="197"/>
      <c r="G511" s="17"/>
      <c r="H511" s="17"/>
    </row>
    <row r="512" spans="1:8" hidden="1" x14ac:dyDescent="0.25">
      <c r="A512" s="208"/>
      <c r="B512" s="196"/>
      <c r="C512" s="209"/>
      <c r="D512" s="209"/>
      <c r="E512" s="209"/>
      <c r="F512" s="197"/>
      <c r="G512" s="17"/>
      <c r="H512" s="17"/>
    </row>
    <row r="513" spans="1:8" hidden="1" x14ac:dyDescent="0.25">
      <c r="A513" s="208"/>
      <c r="B513" s="196"/>
      <c r="C513" s="209"/>
      <c r="D513" s="209"/>
      <c r="E513" s="209"/>
      <c r="F513" s="196"/>
      <c r="G513" s="17"/>
      <c r="H513" s="17"/>
    </row>
    <row r="514" spans="1:8" hidden="1" x14ac:dyDescent="0.25">
      <c r="A514" s="208"/>
      <c r="B514" s="196"/>
      <c r="C514" s="209"/>
      <c r="D514" s="209"/>
      <c r="E514" s="209"/>
      <c r="F514" s="196"/>
      <c r="G514" s="17"/>
      <c r="H514" s="17"/>
    </row>
    <row r="515" spans="1:8" hidden="1" x14ac:dyDescent="0.25">
      <c r="A515" s="208"/>
      <c r="B515" s="18"/>
      <c r="C515" s="7"/>
      <c r="D515" s="7"/>
      <c r="E515" s="7"/>
      <c r="F515" s="196"/>
      <c r="G515" s="17"/>
      <c r="H515" s="17"/>
    </row>
    <row r="516" spans="1:8" ht="78.75" customHeight="1" x14ac:dyDescent="0.25">
      <c r="A516" s="208" t="s">
        <v>95</v>
      </c>
      <c r="B516" s="18" t="s">
        <v>213</v>
      </c>
      <c r="C516" s="85">
        <f>C517+C531+C546+C554+C528</f>
        <v>0</v>
      </c>
      <c r="D516" s="85">
        <f t="shared" ref="D516:E516" si="101">D517+D531+D546+D554+D528</f>
        <v>518499700</v>
      </c>
      <c r="E516" s="85">
        <f t="shared" si="101"/>
        <v>10568404</v>
      </c>
      <c r="F516" s="196"/>
      <c r="G516" s="17"/>
      <c r="H516" s="17"/>
    </row>
    <row r="517" spans="1:8" ht="63" x14ac:dyDescent="0.25">
      <c r="A517" s="208" t="s">
        <v>96</v>
      </c>
      <c r="B517" s="18" t="s">
        <v>214</v>
      </c>
      <c r="C517" s="88">
        <f>C518+C523+C526</f>
        <v>0</v>
      </c>
      <c r="D517" s="88">
        <f t="shared" ref="D517:E517" si="102">D518+D523+D526</f>
        <v>0</v>
      </c>
      <c r="E517" s="88">
        <f t="shared" si="102"/>
        <v>3255000</v>
      </c>
      <c r="F517" s="31"/>
      <c r="G517" s="17"/>
      <c r="H517" s="17"/>
    </row>
    <row r="518" spans="1:8" ht="63" hidden="1" x14ac:dyDescent="0.25">
      <c r="A518" s="208"/>
      <c r="B518" s="20" t="s">
        <v>71</v>
      </c>
      <c r="C518" s="21">
        <f>SUM(C519:C522)</f>
        <v>0</v>
      </c>
      <c r="D518" s="21">
        <f t="shared" ref="D518:E518" si="103">SUM(D519:D522)</f>
        <v>0</v>
      </c>
      <c r="E518" s="21">
        <f t="shared" si="103"/>
        <v>0</v>
      </c>
      <c r="F518" s="207"/>
      <c r="G518" s="17"/>
      <c r="H518" s="17"/>
    </row>
    <row r="519" spans="1:8" ht="177" hidden="1" customHeight="1" x14ac:dyDescent="0.25">
      <c r="A519" s="208"/>
      <c r="B519" s="207"/>
      <c r="C519" s="21"/>
      <c r="D519" s="209"/>
      <c r="E519" s="21"/>
      <c r="F519" s="197"/>
      <c r="G519" s="17"/>
      <c r="H519" s="17"/>
    </row>
    <row r="520" spans="1:8" ht="205.5" hidden="1" customHeight="1" x14ac:dyDescent="0.25">
      <c r="A520" s="208"/>
      <c r="B520" s="207"/>
      <c r="C520" s="209"/>
      <c r="D520" s="209"/>
      <c r="E520" s="209"/>
      <c r="F520" s="197"/>
      <c r="G520" s="17"/>
      <c r="H520" s="17"/>
    </row>
    <row r="521" spans="1:8" ht="149.25" hidden="1" customHeight="1" x14ac:dyDescent="0.25">
      <c r="A521" s="208"/>
      <c r="B521" s="207"/>
      <c r="C521" s="209"/>
      <c r="D521" s="209"/>
      <c r="E521" s="209"/>
      <c r="F521" s="197"/>
      <c r="G521" s="17"/>
      <c r="H521" s="17"/>
    </row>
    <row r="522" spans="1:8" hidden="1" x14ac:dyDescent="0.25">
      <c r="A522" s="208"/>
      <c r="B522" s="207"/>
      <c r="C522" s="21"/>
      <c r="D522" s="21"/>
      <c r="E522" s="21"/>
      <c r="F522" s="206"/>
      <c r="G522" s="17"/>
      <c r="H522" s="17"/>
    </row>
    <row r="523" spans="1:8" ht="31.5" x14ac:dyDescent="0.25">
      <c r="A523" s="208"/>
      <c r="B523" s="20" t="s">
        <v>261</v>
      </c>
      <c r="C523" s="21">
        <f>C524+C525</f>
        <v>0</v>
      </c>
      <c r="D523" s="21">
        <f t="shared" ref="D523:E523" si="104">D524+D525</f>
        <v>0</v>
      </c>
      <c r="E523" s="21">
        <f t="shared" si="104"/>
        <v>3255000</v>
      </c>
      <c r="F523" s="170"/>
      <c r="G523" s="17"/>
      <c r="H523" s="17"/>
    </row>
    <row r="524" spans="1:8" ht="67.5" customHeight="1" x14ac:dyDescent="0.25">
      <c r="A524" s="208"/>
      <c r="B524" s="211" t="s">
        <v>292</v>
      </c>
      <c r="C524" s="209"/>
      <c r="D524" s="209"/>
      <c r="E524" s="209">
        <v>3255000</v>
      </c>
      <c r="F524" s="203" t="s">
        <v>293</v>
      </c>
      <c r="G524" s="17"/>
      <c r="H524" s="17"/>
    </row>
    <row r="525" spans="1:8" ht="79.5" hidden="1" customHeight="1" x14ac:dyDescent="0.25">
      <c r="A525" s="208"/>
      <c r="B525" s="211"/>
      <c r="C525" s="209"/>
      <c r="D525" s="209"/>
      <c r="E525" s="209"/>
      <c r="F525" s="207"/>
      <c r="G525" s="17"/>
      <c r="H525" s="17"/>
    </row>
    <row r="526" spans="1:8" ht="47.25" hidden="1" x14ac:dyDescent="0.25">
      <c r="A526" s="208"/>
      <c r="B526" s="20" t="s">
        <v>57</v>
      </c>
      <c r="C526" s="21">
        <f>C527</f>
        <v>0</v>
      </c>
      <c r="D526" s="21">
        <f t="shared" ref="D526:E526" si="105">D527</f>
        <v>0</v>
      </c>
      <c r="E526" s="21">
        <f t="shared" si="105"/>
        <v>0</v>
      </c>
      <c r="F526" s="5"/>
      <c r="G526" s="17"/>
      <c r="H526" s="17"/>
    </row>
    <row r="527" spans="1:8" hidden="1" x14ac:dyDescent="0.25">
      <c r="A527" s="208"/>
      <c r="B527" s="20"/>
      <c r="C527" s="21"/>
      <c r="D527" s="21"/>
      <c r="E527" s="21"/>
      <c r="F527" s="5"/>
      <c r="G527" s="17"/>
      <c r="H527" s="17"/>
    </row>
    <row r="528" spans="1:8" ht="78.75" hidden="1" x14ac:dyDescent="0.25">
      <c r="A528" s="208" t="s">
        <v>260</v>
      </c>
      <c r="B528" s="80" t="s">
        <v>274</v>
      </c>
      <c r="C528" s="7">
        <f>C529</f>
        <v>0</v>
      </c>
      <c r="D528" s="7">
        <f t="shared" ref="D528:E529" si="106">D529</f>
        <v>0</v>
      </c>
      <c r="E528" s="7">
        <f t="shared" si="106"/>
        <v>0</v>
      </c>
      <c r="F528" s="206"/>
      <c r="G528" s="17"/>
      <c r="H528" s="17"/>
    </row>
    <row r="529" spans="1:8" ht="63" hidden="1" x14ac:dyDescent="0.25">
      <c r="A529" s="208"/>
      <c r="B529" s="20" t="s">
        <v>71</v>
      </c>
      <c r="C529" s="21">
        <f>C530</f>
        <v>0</v>
      </c>
      <c r="D529" s="21">
        <f t="shared" si="106"/>
        <v>0</v>
      </c>
      <c r="E529" s="21">
        <f t="shared" si="106"/>
        <v>0</v>
      </c>
      <c r="F529" s="206"/>
      <c r="G529" s="17"/>
      <c r="H529" s="17"/>
    </row>
    <row r="530" spans="1:8" hidden="1" x14ac:dyDescent="0.25">
      <c r="A530" s="208"/>
      <c r="B530" s="186"/>
      <c r="C530" s="209"/>
      <c r="D530" s="209"/>
      <c r="E530" s="209"/>
      <c r="F530" s="206"/>
      <c r="G530" s="17"/>
      <c r="H530" s="17"/>
    </row>
    <row r="531" spans="1:8" ht="94.5" x14ac:dyDescent="0.25">
      <c r="A531" s="208" t="s">
        <v>97</v>
      </c>
      <c r="B531" s="44" t="s">
        <v>121</v>
      </c>
      <c r="C531" s="89">
        <f>C532</f>
        <v>0</v>
      </c>
      <c r="D531" s="89">
        <f t="shared" ref="D531:E531" si="107">D532</f>
        <v>518499700</v>
      </c>
      <c r="E531" s="89">
        <f t="shared" si="107"/>
        <v>0</v>
      </c>
      <c r="F531" s="30"/>
      <c r="G531" s="17"/>
      <c r="H531" s="17"/>
    </row>
    <row r="532" spans="1:8" ht="63" x14ac:dyDescent="0.25">
      <c r="A532" s="208"/>
      <c r="B532" s="20" t="s">
        <v>71</v>
      </c>
      <c r="C532" s="21">
        <f>SUM(C533:C545)</f>
        <v>0</v>
      </c>
      <c r="D532" s="21">
        <f t="shared" ref="D532:E532" si="108">SUM(D533:D545)</f>
        <v>518499700</v>
      </c>
      <c r="E532" s="21">
        <f t="shared" si="108"/>
        <v>0</v>
      </c>
      <c r="F532" s="30"/>
      <c r="G532" s="17"/>
      <c r="H532" s="17"/>
    </row>
    <row r="533" spans="1:8" hidden="1" x14ac:dyDescent="0.25">
      <c r="A533" s="208"/>
      <c r="B533" s="207"/>
      <c r="C533" s="209"/>
      <c r="D533" s="68"/>
      <c r="E533" s="68"/>
      <c r="F533" s="211"/>
      <c r="G533" s="17"/>
      <c r="H533" s="17"/>
    </row>
    <row r="534" spans="1:8" hidden="1" x14ac:dyDescent="0.25">
      <c r="A534" s="208"/>
      <c r="B534" s="207"/>
      <c r="C534" s="209"/>
      <c r="D534" s="68"/>
      <c r="E534" s="68"/>
      <c r="F534" s="207"/>
      <c r="G534" s="17"/>
      <c r="H534" s="17"/>
    </row>
    <row r="535" spans="1:8" ht="49.5" customHeight="1" x14ac:dyDescent="0.25">
      <c r="A535" s="224"/>
      <c r="B535" s="218" t="s">
        <v>335</v>
      </c>
      <c r="C535" s="214"/>
      <c r="D535" s="217">
        <f>482573800+35925900</f>
        <v>518499700</v>
      </c>
      <c r="E535" s="217"/>
      <c r="F535" s="203" t="s">
        <v>389</v>
      </c>
      <c r="G535" s="17"/>
      <c r="H535" s="17"/>
    </row>
    <row r="536" spans="1:8" ht="15" hidden="1" customHeight="1" x14ac:dyDescent="0.25">
      <c r="A536" s="224"/>
      <c r="B536" s="218"/>
      <c r="C536" s="214"/>
      <c r="D536" s="217"/>
      <c r="E536" s="217"/>
      <c r="F536" s="203"/>
      <c r="G536" s="17"/>
      <c r="H536" s="17"/>
    </row>
    <row r="537" spans="1:8" ht="180.75" hidden="1" customHeight="1" x14ac:dyDescent="0.25">
      <c r="A537" s="208"/>
      <c r="B537" s="207"/>
      <c r="C537" s="209"/>
      <c r="D537" s="68"/>
      <c r="E537" s="68"/>
      <c r="F537" s="207"/>
      <c r="G537" s="17"/>
      <c r="H537" s="17"/>
    </row>
    <row r="538" spans="1:8" hidden="1" x14ac:dyDescent="0.25">
      <c r="A538" s="208"/>
      <c r="B538" s="207"/>
      <c r="C538" s="209"/>
      <c r="D538" s="68"/>
      <c r="E538" s="89"/>
      <c r="F538" s="207"/>
      <c r="G538" s="17"/>
      <c r="H538" s="17"/>
    </row>
    <row r="539" spans="1:8" ht="83.25" hidden="1" customHeight="1" x14ac:dyDescent="0.25">
      <c r="A539" s="208"/>
      <c r="B539" s="207"/>
      <c r="C539" s="209"/>
      <c r="D539" s="68"/>
      <c r="E539" s="68"/>
      <c r="F539" s="207"/>
      <c r="G539" s="17"/>
      <c r="H539" s="17"/>
    </row>
    <row r="540" spans="1:8" hidden="1" x14ac:dyDescent="0.25">
      <c r="A540" s="208"/>
      <c r="B540" s="187"/>
      <c r="C540" s="209"/>
      <c r="D540" s="68"/>
      <c r="E540" s="68"/>
      <c r="F540" s="5"/>
      <c r="G540" s="17"/>
      <c r="H540" s="17"/>
    </row>
    <row r="541" spans="1:8" hidden="1" x14ac:dyDescent="0.25">
      <c r="A541" s="208"/>
      <c r="B541" s="207"/>
      <c r="C541" s="209"/>
      <c r="D541" s="68"/>
      <c r="E541" s="68"/>
      <c r="F541" s="5"/>
      <c r="G541" s="17"/>
      <c r="H541" s="17"/>
    </row>
    <row r="542" spans="1:8" hidden="1" x14ac:dyDescent="0.25">
      <c r="A542" s="208"/>
      <c r="B542" s="207"/>
      <c r="C542" s="209"/>
      <c r="D542" s="68"/>
      <c r="E542" s="89"/>
      <c r="F542" s="5"/>
      <c r="G542" s="17"/>
      <c r="H542" s="17"/>
    </row>
    <row r="543" spans="1:8" hidden="1" x14ac:dyDescent="0.25">
      <c r="A543" s="208"/>
      <c r="B543" s="207"/>
      <c r="C543" s="209"/>
      <c r="D543" s="68"/>
      <c r="E543" s="89"/>
      <c r="F543" s="5"/>
      <c r="G543" s="17"/>
      <c r="H543" s="17"/>
    </row>
    <row r="544" spans="1:8" hidden="1" x14ac:dyDescent="0.25">
      <c r="A544" s="208"/>
      <c r="B544" s="207"/>
      <c r="C544" s="209"/>
      <c r="D544" s="68"/>
      <c r="E544" s="89"/>
      <c r="F544" s="5"/>
      <c r="G544" s="17"/>
      <c r="H544" s="17"/>
    </row>
    <row r="545" spans="1:8" hidden="1" x14ac:dyDescent="0.25">
      <c r="A545" s="208"/>
      <c r="B545" s="186"/>
      <c r="C545" s="209"/>
      <c r="D545" s="68"/>
      <c r="E545" s="68"/>
      <c r="F545" s="5"/>
      <c r="G545" s="17"/>
      <c r="H545" s="17"/>
    </row>
    <row r="546" spans="1:8" ht="110.25" x14ac:dyDescent="0.25">
      <c r="A546" s="208" t="s">
        <v>98</v>
      </c>
      <c r="B546" s="18" t="s">
        <v>124</v>
      </c>
      <c r="C546" s="85">
        <f>C547+C550</f>
        <v>0</v>
      </c>
      <c r="D546" s="85">
        <f t="shared" ref="D546:E546" si="109">D547+D550</f>
        <v>0</v>
      </c>
      <c r="E546" s="85">
        <f t="shared" si="109"/>
        <v>7313404</v>
      </c>
      <c r="F546" s="5"/>
      <c r="G546" s="17"/>
      <c r="H546" s="17"/>
    </row>
    <row r="547" spans="1:8" ht="63" x14ac:dyDescent="0.25">
      <c r="A547" s="208"/>
      <c r="B547" s="20" t="s">
        <v>71</v>
      </c>
      <c r="C547" s="90">
        <f>C548+C549</f>
        <v>0</v>
      </c>
      <c r="D547" s="90">
        <f t="shared" ref="D547:E547" si="110">D548+D549</f>
        <v>0</v>
      </c>
      <c r="E547" s="90">
        <f t="shared" si="110"/>
        <v>7313404</v>
      </c>
      <c r="F547" s="5"/>
      <c r="G547" s="17"/>
      <c r="H547" s="17"/>
    </row>
    <row r="548" spans="1:8" ht="387.75" hidden="1" customHeight="1" x14ac:dyDescent="0.25">
      <c r="A548" s="208"/>
      <c r="B548" s="196"/>
      <c r="C548" s="21"/>
      <c r="D548" s="68"/>
      <c r="E548" s="209"/>
      <c r="F548" s="110"/>
      <c r="G548" s="17"/>
      <c r="H548" s="17"/>
    </row>
    <row r="549" spans="1:8" ht="68.25" customHeight="1" x14ac:dyDescent="0.25">
      <c r="A549" s="208"/>
      <c r="B549" s="196" t="s">
        <v>294</v>
      </c>
      <c r="C549" s="21"/>
      <c r="D549" s="68"/>
      <c r="E549" s="209">
        <v>7313404</v>
      </c>
      <c r="F549" s="203" t="s">
        <v>437</v>
      </c>
      <c r="G549" s="17"/>
      <c r="H549" s="17"/>
    </row>
    <row r="550" spans="1:8" ht="47.25" hidden="1" x14ac:dyDescent="0.25">
      <c r="A550" s="208"/>
      <c r="B550" s="20" t="s">
        <v>23</v>
      </c>
      <c r="C550" s="21">
        <f>SUM(C551:C553)</f>
        <v>0</v>
      </c>
      <c r="D550" s="21">
        <f t="shared" ref="D550:E550" si="111">SUM(D551:D553)</f>
        <v>0</v>
      </c>
      <c r="E550" s="21">
        <f t="shared" si="111"/>
        <v>0</v>
      </c>
      <c r="F550" s="203"/>
      <c r="G550" s="17"/>
      <c r="H550" s="17"/>
    </row>
    <row r="551" spans="1:8" hidden="1" x14ac:dyDescent="0.25">
      <c r="A551" s="208"/>
      <c r="B551" s="196"/>
      <c r="C551" s="209"/>
      <c r="D551" s="209"/>
      <c r="E551" s="209"/>
      <c r="F551" s="6"/>
      <c r="G551" s="17"/>
      <c r="H551" s="17"/>
    </row>
    <row r="552" spans="1:8" hidden="1" x14ac:dyDescent="0.25">
      <c r="A552" s="208"/>
      <c r="B552" s="196"/>
      <c r="C552" s="209"/>
      <c r="D552" s="209"/>
      <c r="E552" s="209"/>
      <c r="F552" s="6"/>
      <c r="G552" s="17"/>
      <c r="H552" s="17"/>
    </row>
    <row r="553" spans="1:8" hidden="1" x14ac:dyDescent="0.25">
      <c r="A553" s="208"/>
      <c r="B553" s="196"/>
      <c r="C553" s="190"/>
      <c r="D553" s="21"/>
      <c r="E553" s="21"/>
      <c r="F553" s="78"/>
      <c r="G553" s="17"/>
      <c r="H553" s="17"/>
    </row>
    <row r="554" spans="1:8" ht="63" hidden="1" customHeight="1" x14ac:dyDescent="0.25">
      <c r="A554" s="208" t="s">
        <v>138</v>
      </c>
      <c r="B554" s="80" t="s">
        <v>136</v>
      </c>
      <c r="C554" s="7">
        <f>C555</f>
        <v>0</v>
      </c>
      <c r="D554" s="7">
        <f t="shared" ref="D554:E554" si="112">D555</f>
        <v>0</v>
      </c>
      <c r="E554" s="7">
        <f t="shared" si="112"/>
        <v>0</v>
      </c>
      <c r="F554" s="5"/>
      <c r="G554" s="17"/>
      <c r="H554" s="17"/>
    </row>
    <row r="555" spans="1:8" ht="47.25" hidden="1" x14ac:dyDescent="0.25">
      <c r="A555" s="208"/>
      <c r="B555" s="58" t="s">
        <v>137</v>
      </c>
      <c r="C555" s="21">
        <f>SUM(C556:C559)</f>
        <v>0</v>
      </c>
      <c r="D555" s="21">
        <f t="shared" ref="D555:E555" si="113">SUM(D556:D559)</f>
        <v>0</v>
      </c>
      <c r="E555" s="21">
        <f t="shared" si="113"/>
        <v>0</v>
      </c>
      <c r="F555" s="5"/>
      <c r="G555" s="17"/>
      <c r="H555" s="17"/>
    </row>
    <row r="556" spans="1:8" hidden="1" x14ac:dyDescent="0.25">
      <c r="A556" s="208"/>
      <c r="B556" s="58"/>
      <c r="C556" s="209"/>
      <c r="D556" s="209"/>
      <c r="E556" s="209"/>
      <c r="F556" s="36"/>
      <c r="G556" s="17"/>
      <c r="H556" s="17"/>
    </row>
    <row r="557" spans="1:8" hidden="1" x14ac:dyDescent="0.25">
      <c r="A557" s="208"/>
      <c r="B557" s="58"/>
      <c r="C557" s="209"/>
      <c r="D557" s="84"/>
      <c r="E557" s="209"/>
      <c r="F557" s="27"/>
      <c r="G557" s="17"/>
      <c r="H557" s="17"/>
    </row>
    <row r="558" spans="1:8" hidden="1" x14ac:dyDescent="0.25">
      <c r="A558" s="208"/>
      <c r="B558" s="58"/>
      <c r="C558" s="209"/>
      <c r="D558" s="84"/>
      <c r="E558" s="209"/>
      <c r="F558" s="36"/>
      <c r="G558" s="17"/>
      <c r="H558" s="17"/>
    </row>
    <row r="559" spans="1:8" hidden="1" x14ac:dyDescent="0.25">
      <c r="A559" s="208"/>
      <c r="B559" s="58"/>
      <c r="C559" s="209"/>
      <c r="D559" s="84"/>
      <c r="E559" s="209"/>
      <c r="F559" s="36"/>
      <c r="G559" s="17"/>
      <c r="H559" s="17"/>
    </row>
    <row r="560" spans="1:8" ht="65.25" hidden="1" customHeight="1" x14ac:dyDescent="0.25">
      <c r="A560" s="208" t="s">
        <v>99</v>
      </c>
      <c r="B560" s="80" t="s">
        <v>215</v>
      </c>
      <c r="C560" s="81">
        <f>C561+C567+C580</f>
        <v>0</v>
      </c>
      <c r="D560" s="81">
        <f t="shared" ref="D560:E560" si="114">D561+D567+D580</f>
        <v>0</v>
      </c>
      <c r="E560" s="81">
        <f t="shared" si="114"/>
        <v>0</v>
      </c>
      <c r="F560" s="19"/>
      <c r="G560" s="17"/>
      <c r="H560" s="17"/>
    </row>
    <row r="561" spans="1:8" ht="64.5" hidden="1" customHeight="1" x14ac:dyDescent="0.25">
      <c r="A561" s="208" t="s">
        <v>100</v>
      </c>
      <c r="B561" s="80" t="s">
        <v>216</v>
      </c>
      <c r="C561" s="81">
        <f>C562+C565</f>
        <v>0</v>
      </c>
      <c r="D561" s="81">
        <f t="shared" ref="D561:E561" si="115">D562+D565</f>
        <v>0</v>
      </c>
      <c r="E561" s="81">
        <f t="shared" si="115"/>
        <v>0</v>
      </c>
      <c r="F561" s="19"/>
      <c r="G561" s="17"/>
      <c r="H561" s="17"/>
    </row>
    <row r="562" spans="1:8" ht="35.25" hidden="1" customHeight="1" x14ac:dyDescent="0.25">
      <c r="A562" s="208"/>
      <c r="B562" s="73" t="s">
        <v>66</v>
      </c>
      <c r="C562" s="82">
        <f>C563+C564</f>
        <v>0</v>
      </c>
      <c r="D562" s="82">
        <f t="shared" ref="D562:E562" si="116">D563+D564</f>
        <v>0</v>
      </c>
      <c r="E562" s="82">
        <f t="shared" si="116"/>
        <v>0</v>
      </c>
      <c r="F562" s="19"/>
      <c r="G562" s="17"/>
      <c r="H562" s="17"/>
    </row>
    <row r="563" spans="1:8" ht="117" hidden="1" customHeight="1" x14ac:dyDescent="0.25">
      <c r="A563" s="208"/>
      <c r="B563" s="193"/>
      <c r="C563" s="209"/>
      <c r="D563" s="84"/>
      <c r="E563" s="209"/>
      <c r="F563" s="197"/>
      <c r="G563" s="17"/>
      <c r="H563" s="17"/>
    </row>
    <row r="564" spans="1:8" hidden="1" x14ac:dyDescent="0.25">
      <c r="A564" s="208"/>
      <c r="B564" s="193"/>
      <c r="C564" s="209"/>
      <c r="D564" s="209"/>
      <c r="E564" s="209"/>
      <c r="F564" s="19"/>
      <c r="G564" s="17"/>
      <c r="H564" s="17"/>
    </row>
    <row r="565" spans="1:8" ht="31.5" hidden="1" x14ac:dyDescent="0.25">
      <c r="A565" s="208"/>
      <c r="B565" s="91" t="s">
        <v>115</v>
      </c>
      <c r="C565" s="209">
        <f>C566</f>
        <v>0</v>
      </c>
      <c r="D565" s="209">
        <f t="shared" ref="D565:E565" si="117">D566</f>
        <v>0</v>
      </c>
      <c r="E565" s="209">
        <f t="shared" si="117"/>
        <v>0</v>
      </c>
      <c r="F565" s="206"/>
      <c r="G565" s="17"/>
      <c r="H565" s="17"/>
    </row>
    <row r="566" spans="1:8" hidden="1" x14ac:dyDescent="0.25">
      <c r="A566" s="208"/>
      <c r="B566" s="193"/>
      <c r="C566" s="209"/>
      <c r="D566" s="84"/>
      <c r="E566" s="209"/>
      <c r="F566" s="206"/>
      <c r="G566" s="17"/>
      <c r="H566" s="17"/>
    </row>
    <row r="567" spans="1:8" ht="81" hidden="1" customHeight="1" x14ac:dyDescent="0.25">
      <c r="A567" s="208" t="s">
        <v>119</v>
      </c>
      <c r="B567" s="80" t="s">
        <v>184</v>
      </c>
      <c r="C567" s="81">
        <f>C568+C572</f>
        <v>0</v>
      </c>
      <c r="D567" s="81">
        <f t="shared" ref="D567:E567" si="118">D568+D572</f>
        <v>0</v>
      </c>
      <c r="E567" s="81">
        <f t="shared" si="118"/>
        <v>0</v>
      </c>
      <c r="F567" s="166"/>
      <c r="G567" s="17"/>
      <c r="H567" s="17"/>
    </row>
    <row r="568" spans="1:8" ht="47.25" hidden="1" x14ac:dyDescent="0.25">
      <c r="A568" s="208"/>
      <c r="B568" s="73" t="s">
        <v>23</v>
      </c>
      <c r="C568" s="90">
        <f>SUM(C569:C571)</f>
        <v>0</v>
      </c>
      <c r="D568" s="90">
        <f t="shared" ref="D568:E568" si="119">SUM(D569:D571)</f>
        <v>0</v>
      </c>
      <c r="E568" s="90">
        <f t="shared" si="119"/>
        <v>0</v>
      </c>
      <c r="F568" s="166"/>
      <c r="G568" s="17"/>
      <c r="H568" s="17"/>
    </row>
    <row r="569" spans="1:8" hidden="1" x14ac:dyDescent="0.25">
      <c r="A569" s="208"/>
      <c r="B569" s="92"/>
      <c r="C569" s="85"/>
      <c r="D569" s="85"/>
      <c r="E569" s="85"/>
      <c r="F569" s="30"/>
      <c r="G569" s="17"/>
      <c r="H569" s="17"/>
    </row>
    <row r="570" spans="1:8" hidden="1" x14ac:dyDescent="0.25">
      <c r="A570" s="183"/>
      <c r="B570" s="196"/>
      <c r="C570" s="84"/>
      <c r="D570" s="84"/>
      <c r="E570" s="84"/>
      <c r="F570" s="30"/>
      <c r="G570" s="17"/>
      <c r="H570" s="17"/>
    </row>
    <row r="571" spans="1:8" hidden="1" x14ac:dyDescent="0.25">
      <c r="A571" s="208"/>
      <c r="B571" s="207"/>
      <c r="C571" s="84"/>
      <c r="D571" s="84"/>
      <c r="E571" s="84"/>
      <c r="F571" s="30"/>
      <c r="G571" s="17"/>
      <c r="H571" s="17"/>
    </row>
    <row r="572" spans="1:8" ht="32.25" hidden="1" customHeight="1" x14ac:dyDescent="0.25">
      <c r="A572" s="208"/>
      <c r="B572" s="73" t="s">
        <v>66</v>
      </c>
      <c r="C572" s="90">
        <f>SUM(C573:C579)</f>
        <v>0</v>
      </c>
      <c r="D572" s="90">
        <f t="shared" ref="D572:E572" si="120">SUM(D573:D579)</f>
        <v>0</v>
      </c>
      <c r="E572" s="90">
        <f t="shared" si="120"/>
        <v>0</v>
      </c>
      <c r="F572" s="30"/>
      <c r="G572" s="17"/>
      <c r="H572" s="17"/>
    </row>
    <row r="573" spans="1:8" hidden="1" x14ac:dyDescent="0.25">
      <c r="A573" s="208"/>
      <c r="B573" s="193"/>
      <c r="C573" s="84"/>
      <c r="D573" s="84"/>
      <c r="E573" s="209"/>
      <c r="F573" s="206"/>
      <c r="G573" s="17"/>
      <c r="H573" s="17"/>
    </row>
    <row r="574" spans="1:8" hidden="1" x14ac:dyDescent="0.25">
      <c r="A574" s="208"/>
      <c r="B574" s="193"/>
      <c r="C574" s="84"/>
      <c r="D574" s="209"/>
      <c r="E574" s="209"/>
      <c r="F574" s="206"/>
      <c r="G574" s="17"/>
      <c r="H574" s="17"/>
    </row>
    <row r="575" spans="1:8" hidden="1" x14ac:dyDescent="0.25">
      <c r="A575" s="208"/>
      <c r="B575" s="193"/>
      <c r="C575" s="209"/>
      <c r="D575" s="84"/>
      <c r="E575" s="209"/>
      <c r="F575" s="110"/>
      <c r="G575" s="17"/>
      <c r="H575" s="17"/>
    </row>
    <row r="576" spans="1:8" hidden="1" x14ac:dyDescent="0.25">
      <c r="A576" s="208"/>
      <c r="B576" s="193"/>
      <c r="C576" s="209"/>
      <c r="D576" s="84"/>
      <c r="E576" s="209"/>
      <c r="F576" s="110"/>
      <c r="G576" s="17"/>
      <c r="H576" s="17"/>
    </row>
    <row r="577" spans="1:8" hidden="1" x14ac:dyDescent="0.25">
      <c r="A577" s="208"/>
      <c r="B577" s="193"/>
      <c r="C577" s="84"/>
      <c r="D577" s="84"/>
      <c r="E577" s="209"/>
      <c r="F577" s="206"/>
      <c r="G577" s="17"/>
      <c r="H577" s="17"/>
    </row>
    <row r="578" spans="1:8" hidden="1" x14ac:dyDescent="0.25">
      <c r="A578" s="208"/>
      <c r="B578" s="193"/>
      <c r="C578" s="84"/>
      <c r="D578" s="209"/>
      <c r="E578" s="209"/>
      <c r="F578" s="5"/>
      <c r="G578" s="17"/>
      <c r="H578" s="17"/>
    </row>
    <row r="579" spans="1:8" hidden="1" x14ac:dyDescent="0.25">
      <c r="A579" s="208"/>
      <c r="B579" s="193"/>
      <c r="C579" s="84"/>
      <c r="D579" s="209"/>
      <c r="E579" s="209"/>
      <c r="F579" s="5"/>
      <c r="G579" s="17"/>
      <c r="H579" s="17"/>
    </row>
    <row r="580" spans="1:8" ht="78.75" hidden="1" x14ac:dyDescent="0.25">
      <c r="A580" s="208" t="s">
        <v>101</v>
      </c>
      <c r="B580" s="18" t="s">
        <v>174</v>
      </c>
      <c r="C580" s="85">
        <f>C581</f>
        <v>0</v>
      </c>
      <c r="D580" s="85">
        <f t="shared" ref="D580:E580" si="121">D581</f>
        <v>0</v>
      </c>
      <c r="E580" s="85">
        <f t="shared" si="121"/>
        <v>0</v>
      </c>
      <c r="F580" s="19"/>
      <c r="G580" s="17"/>
      <c r="H580" s="17"/>
    </row>
    <row r="581" spans="1:8" ht="33" hidden="1" customHeight="1" x14ac:dyDescent="0.25">
      <c r="A581" s="208"/>
      <c r="B581" s="73" t="s">
        <v>66</v>
      </c>
      <c r="C581" s="90">
        <f>SUM(C582:C584)</f>
        <v>0</v>
      </c>
      <c r="D581" s="90">
        <f t="shared" ref="D581:E581" si="122">SUM(D582:D584)</f>
        <v>0</v>
      </c>
      <c r="E581" s="90">
        <f t="shared" si="122"/>
        <v>0</v>
      </c>
      <c r="F581" s="19"/>
      <c r="G581" s="17"/>
      <c r="H581" s="17"/>
    </row>
    <row r="582" spans="1:8" ht="53.25" hidden="1" customHeight="1" x14ac:dyDescent="0.25">
      <c r="A582" s="208"/>
      <c r="B582" s="193"/>
      <c r="C582" s="85"/>
      <c r="D582" s="84"/>
      <c r="E582" s="209"/>
      <c r="F582" s="197"/>
      <c r="G582" s="17"/>
      <c r="H582" s="17"/>
    </row>
    <row r="583" spans="1:8" hidden="1" x14ac:dyDescent="0.25">
      <c r="A583" s="208"/>
      <c r="B583" s="193"/>
      <c r="C583" s="84"/>
      <c r="D583" s="84"/>
      <c r="E583" s="209"/>
      <c r="F583" s="206"/>
      <c r="G583" s="17"/>
      <c r="H583" s="17"/>
    </row>
    <row r="584" spans="1:8" hidden="1" x14ac:dyDescent="0.25">
      <c r="A584" s="208"/>
      <c r="B584" s="193"/>
      <c r="C584" s="84"/>
      <c r="D584" s="209"/>
      <c r="E584" s="209"/>
      <c r="F584" s="206"/>
      <c r="G584" s="17"/>
      <c r="H584" s="17"/>
    </row>
    <row r="585" spans="1:8" ht="81" hidden="1" customHeight="1" x14ac:dyDescent="0.25">
      <c r="A585" s="208" t="s">
        <v>40</v>
      </c>
      <c r="B585" s="80" t="s">
        <v>217</v>
      </c>
      <c r="C585" s="7">
        <f>C586+C593</f>
        <v>0</v>
      </c>
      <c r="D585" s="7">
        <f t="shared" ref="D585:E585" si="123">D586+D593</f>
        <v>0</v>
      </c>
      <c r="E585" s="7">
        <f t="shared" si="123"/>
        <v>0</v>
      </c>
      <c r="F585" s="30"/>
      <c r="G585" s="17"/>
      <c r="H585" s="17"/>
    </row>
    <row r="586" spans="1:8" ht="78.75" hidden="1" x14ac:dyDescent="0.25">
      <c r="A586" s="208" t="s">
        <v>65</v>
      </c>
      <c r="B586" s="18" t="s">
        <v>218</v>
      </c>
      <c r="C586" s="7">
        <f>C587</f>
        <v>0</v>
      </c>
      <c r="D586" s="7">
        <f t="shared" ref="D586:E586" si="124">D587</f>
        <v>0</v>
      </c>
      <c r="E586" s="7">
        <f t="shared" si="124"/>
        <v>0</v>
      </c>
      <c r="F586" s="5"/>
      <c r="G586" s="17"/>
      <c r="H586" s="17"/>
    </row>
    <row r="587" spans="1:8" ht="33.75" hidden="1" customHeight="1" x14ac:dyDescent="0.25">
      <c r="A587" s="93"/>
      <c r="B587" s="73" t="s">
        <v>66</v>
      </c>
      <c r="C587" s="21">
        <f>SUM(C588:C592)</f>
        <v>0</v>
      </c>
      <c r="D587" s="21">
        <f t="shared" ref="D587:E587" si="125">SUM(D588:D592)</f>
        <v>0</v>
      </c>
      <c r="E587" s="21">
        <f t="shared" si="125"/>
        <v>0</v>
      </c>
      <c r="F587" s="5"/>
      <c r="G587" s="17"/>
      <c r="H587" s="17"/>
    </row>
    <row r="588" spans="1:8" hidden="1" x14ac:dyDescent="0.25">
      <c r="A588" s="93"/>
      <c r="B588" s="193"/>
      <c r="C588" s="209"/>
      <c r="D588" s="209"/>
      <c r="E588" s="209"/>
      <c r="F588" s="206"/>
      <c r="G588" s="17"/>
      <c r="H588" s="17"/>
    </row>
    <row r="589" spans="1:8" hidden="1" x14ac:dyDescent="0.25">
      <c r="A589" s="93"/>
      <c r="B589" s="193"/>
      <c r="C589" s="209"/>
      <c r="D589" s="209"/>
      <c r="E589" s="209"/>
      <c r="F589" s="206"/>
      <c r="G589" s="17"/>
      <c r="H589" s="17"/>
    </row>
    <row r="590" spans="1:8" hidden="1" x14ac:dyDescent="0.25">
      <c r="A590" s="93"/>
      <c r="B590" s="193"/>
      <c r="C590" s="209"/>
      <c r="D590" s="84"/>
      <c r="E590" s="209"/>
      <c r="F590" s="206"/>
      <c r="G590" s="17"/>
      <c r="H590" s="17"/>
    </row>
    <row r="591" spans="1:8" hidden="1" x14ac:dyDescent="0.25">
      <c r="A591" s="93"/>
      <c r="B591" s="193"/>
      <c r="C591" s="209"/>
      <c r="D591" s="84"/>
      <c r="E591" s="209"/>
      <c r="F591" s="206"/>
      <c r="G591" s="17"/>
      <c r="H591" s="17"/>
    </row>
    <row r="592" spans="1:8" hidden="1" x14ac:dyDescent="0.25">
      <c r="A592" s="93"/>
      <c r="B592" s="92"/>
      <c r="C592" s="21"/>
      <c r="D592" s="209"/>
      <c r="E592" s="21"/>
      <c r="F592" s="5"/>
      <c r="G592" s="17"/>
      <c r="H592" s="17"/>
    </row>
    <row r="593" spans="1:14" ht="63" hidden="1" x14ac:dyDescent="0.25">
      <c r="A593" s="208" t="s">
        <v>165</v>
      </c>
      <c r="B593" s="94" t="s">
        <v>166</v>
      </c>
      <c r="C593" s="95">
        <f>C594</f>
        <v>0</v>
      </c>
      <c r="D593" s="95">
        <f t="shared" ref="D593:E593" si="126">D594</f>
        <v>0</v>
      </c>
      <c r="E593" s="95">
        <f t="shared" si="126"/>
        <v>0</v>
      </c>
      <c r="F593" s="5"/>
      <c r="G593" s="17"/>
      <c r="H593" s="17"/>
    </row>
    <row r="594" spans="1:14" ht="31.5" hidden="1" customHeight="1" x14ac:dyDescent="0.25">
      <c r="A594" s="208"/>
      <c r="B594" s="73" t="s">
        <v>66</v>
      </c>
      <c r="C594" s="21">
        <f>SUM(C595:C599)</f>
        <v>0</v>
      </c>
      <c r="D594" s="21">
        <f t="shared" ref="D594:E594" si="127">SUM(D595:D599)</f>
        <v>0</v>
      </c>
      <c r="E594" s="21">
        <f t="shared" si="127"/>
        <v>0</v>
      </c>
      <c r="F594" s="5"/>
      <c r="G594" s="17"/>
      <c r="H594" s="17"/>
    </row>
    <row r="595" spans="1:14" hidden="1" x14ac:dyDescent="0.25">
      <c r="A595" s="208"/>
      <c r="B595" s="193"/>
      <c r="C595" s="81"/>
      <c r="D595" s="81"/>
      <c r="E595" s="81"/>
      <c r="F595" s="166"/>
      <c r="G595" s="17"/>
      <c r="H595" s="17"/>
    </row>
    <row r="596" spans="1:14" hidden="1" x14ac:dyDescent="0.25">
      <c r="A596" s="208"/>
      <c r="B596" s="193"/>
      <c r="C596" s="81"/>
      <c r="D596" s="81"/>
      <c r="E596" s="81"/>
      <c r="F596" s="166"/>
      <c r="G596" s="17"/>
      <c r="H596" s="17"/>
    </row>
    <row r="597" spans="1:14" hidden="1" x14ac:dyDescent="0.25">
      <c r="A597" s="208"/>
      <c r="B597" s="193"/>
      <c r="C597" s="81"/>
      <c r="D597" s="81"/>
      <c r="E597" s="81"/>
      <c r="F597" s="166"/>
      <c r="G597" s="17"/>
      <c r="H597" s="17"/>
    </row>
    <row r="598" spans="1:14" hidden="1" x14ac:dyDescent="0.25">
      <c r="A598" s="208"/>
      <c r="B598" s="196"/>
      <c r="C598" s="21"/>
      <c r="D598" s="209"/>
      <c r="E598" s="21"/>
      <c r="F598" s="5"/>
      <c r="G598" s="17"/>
      <c r="H598" s="17"/>
    </row>
    <row r="599" spans="1:14" hidden="1" x14ac:dyDescent="0.25">
      <c r="A599" s="208"/>
      <c r="B599" s="73"/>
      <c r="C599" s="21"/>
      <c r="D599" s="209"/>
      <c r="E599" s="21"/>
      <c r="F599" s="5"/>
      <c r="G599" s="17"/>
      <c r="H599" s="17"/>
    </row>
    <row r="600" spans="1:14" ht="63" x14ac:dyDescent="0.25">
      <c r="A600" s="208" t="s">
        <v>219</v>
      </c>
      <c r="B600" s="80" t="s">
        <v>221</v>
      </c>
      <c r="C600" s="7">
        <f>C601+C614</f>
        <v>0</v>
      </c>
      <c r="D600" s="7">
        <f t="shared" ref="D600:E600" si="128">D601+D614</f>
        <v>239145249</v>
      </c>
      <c r="E600" s="7">
        <f t="shared" si="128"/>
        <v>0</v>
      </c>
      <c r="F600" s="5"/>
      <c r="G600" s="17"/>
      <c r="H600" s="17"/>
    </row>
    <row r="601" spans="1:14" ht="63" x14ac:dyDescent="0.25">
      <c r="A601" s="208" t="s">
        <v>220</v>
      </c>
      <c r="B601" s="44" t="s">
        <v>58</v>
      </c>
      <c r="C601" s="7">
        <f>C602</f>
        <v>0</v>
      </c>
      <c r="D601" s="7">
        <f t="shared" ref="D601:E601" si="129">D602</f>
        <v>239145249</v>
      </c>
      <c r="E601" s="7">
        <f t="shared" si="129"/>
        <v>0</v>
      </c>
      <c r="F601" s="5"/>
      <c r="G601" s="17"/>
      <c r="H601" s="17"/>
    </row>
    <row r="602" spans="1:14" s="57" customFormat="1" ht="31.5" x14ac:dyDescent="0.25">
      <c r="A602" s="4"/>
      <c r="B602" s="20" t="s">
        <v>52</v>
      </c>
      <c r="C602" s="21">
        <f>SUM(C603:C613)</f>
        <v>0</v>
      </c>
      <c r="D602" s="21">
        <f t="shared" ref="D602:E602" si="130">SUM(D603:D613)</f>
        <v>239145249</v>
      </c>
      <c r="E602" s="21">
        <f t="shared" si="130"/>
        <v>0</v>
      </c>
      <c r="F602" s="170"/>
      <c r="G602" s="17"/>
      <c r="H602" s="17"/>
      <c r="I602" s="56"/>
      <c r="J602" s="56"/>
      <c r="K602" s="56"/>
      <c r="L602" s="56"/>
      <c r="M602" s="56"/>
      <c r="N602" s="56"/>
    </row>
    <row r="603" spans="1:14" ht="129.75" customHeight="1" x14ac:dyDescent="0.25">
      <c r="A603" s="208"/>
      <c r="B603" s="196" t="s">
        <v>390</v>
      </c>
      <c r="C603" s="209"/>
      <c r="D603" s="209">
        <v>125213070</v>
      </c>
      <c r="E603" s="209"/>
      <c r="F603" s="5" t="s">
        <v>391</v>
      </c>
      <c r="G603" s="17"/>
      <c r="H603" s="17"/>
    </row>
    <row r="604" spans="1:14" ht="69.75" customHeight="1" x14ac:dyDescent="0.25">
      <c r="A604" s="208"/>
      <c r="B604" s="196" t="s">
        <v>355</v>
      </c>
      <c r="C604" s="209"/>
      <c r="D604" s="209">
        <v>48955204</v>
      </c>
      <c r="E604" s="209"/>
      <c r="F604" s="207" t="s">
        <v>439</v>
      </c>
      <c r="G604" s="17"/>
      <c r="H604" s="17"/>
    </row>
    <row r="605" spans="1:14" ht="194.25" customHeight="1" x14ac:dyDescent="0.25">
      <c r="A605" s="208"/>
      <c r="B605" s="196" t="s">
        <v>432</v>
      </c>
      <c r="C605" s="209"/>
      <c r="D605" s="209">
        <v>56142602</v>
      </c>
      <c r="E605" s="209"/>
      <c r="F605" s="5" t="s">
        <v>392</v>
      </c>
      <c r="G605" s="17"/>
      <c r="H605" s="17"/>
    </row>
    <row r="606" spans="1:14" ht="145.5" customHeight="1" x14ac:dyDescent="0.25">
      <c r="A606" s="208"/>
      <c r="B606" s="196" t="s">
        <v>433</v>
      </c>
      <c r="C606" s="209"/>
      <c r="D606" s="209">
        <v>6476862</v>
      </c>
      <c r="E606" s="209"/>
      <c r="F606" s="5" t="s">
        <v>354</v>
      </c>
      <c r="G606" s="17"/>
      <c r="H606" s="17"/>
    </row>
    <row r="607" spans="1:14" ht="146.25" customHeight="1" x14ac:dyDescent="0.25">
      <c r="A607" s="208"/>
      <c r="B607" s="196" t="s">
        <v>393</v>
      </c>
      <c r="C607" s="21"/>
      <c r="D607" s="209">
        <v>2059511</v>
      </c>
      <c r="E607" s="21"/>
      <c r="F607" s="5" t="s">
        <v>353</v>
      </c>
      <c r="G607" s="17"/>
      <c r="H607" s="17"/>
    </row>
    <row r="608" spans="1:14" ht="52.5" hidden="1" customHeight="1" x14ac:dyDescent="0.25">
      <c r="A608" s="208"/>
      <c r="B608" s="96"/>
      <c r="C608" s="209"/>
      <c r="D608" s="209"/>
      <c r="E608" s="209"/>
      <c r="F608" s="207"/>
      <c r="G608" s="17"/>
      <c r="H608" s="17"/>
    </row>
    <row r="609" spans="1:14" ht="98.25" customHeight="1" x14ac:dyDescent="0.25">
      <c r="A609" s="208"/>
      <c r="B609" s="196" t="s">
        <v>312</v>
      </c>
      <c r="C609" s="209"/>
      <c r="D609" s="209">
        <v>8000</v>
      </c>
      <c r="E609" s="209"/>
      <c r="F609" s="5" t="s">
        <v>351</v>
      </c>
      <c r="G609" s="17"/>
      <c r="H609" s="17"/>
    </row>
    <row r="610" spans="1:14" ht="51" customHeight="1" x14ac:dyDescent="0.25">
      <c r="A610" s="208"/>
      <c r="B610" s="96" t="s">
        <v>313</v>
      </c>
      <c r="C610" s="209"/>
      <c r="D610" s="209">
        <v>290000</v>
      </c>
      <c r="E610" s="209"/>
      <c r="F610" s="5" t="s">
        <v>352</v>
      </c>
      <c r="G610" s="17"/>
      <c r="H610" s="17"/>
    </row>
    <row r="611" spans="1:14" hidden="1" x14ac:dyDescent="0.25">
      <c r="A611" s="208"/>
      <c r="B611" s="96"/>
      <c r="C611" s="209"/>
      <c r="D611" s="209"/>
      <c r="E611" s="209"/>
      <c r="F611" s="207"/>
      <c r="G611" s="17"/>
      <c r="H611" s="17"/>
    </row>
    <row r="612" spans="1:14" hidden="1" x14ac:dyDescent="0.25">
      <c r="A612" s="208"/>
      <c r="B612" s="96"/>
      <c r="C612" s="209"/>
      <c r="D612" s="209"/>
      <c r="E612" s="209"/>
      <c r="F612" s="207"/>
      <c r="G612" s="17"/>
      <c r="H612" s="17"/>
    </row>
    <row r="613" spans="1:14" hidden="1" x14ac:dyDescent="0.25">
      <c r="A613" s="208"/>
      <c r="B613" s="96"/>
      <c r="C613" s="209"/>
      <c r="D613" s="209"/>
      <c r="E613" s="209"/>
      <c r="F613" s="207"/>
      <c r="G613" s="17"/>
      <c r="H613" s="17"/>
    </row>
    <row r="614" spans="1:14" ht="47.25" hidden="1" x14ac:dyDescent="0.25">
      <c r="A614" s="208" t="s">
        <v>223</v>
      </c>
      <c r="B614" s="44" t="s">
        <v>222</v>
      </c>
      <c r="C614" s="7">
        <f>C615</f>
        <v>0</v>
      </c>
      <c r="D614" s="7">
        <f t="shared" ref="D614:E615" si="131">D615</f>
        <v>0</v>
      </c>
      <c r="E614" s="7">
        <f t="shared" si="131"/>
        <v>0</v>
      </c>
      <c r="F614" s="207"/>
      <c r="G614" s="17"/>
      <c r="H614" s="17"/>
    </row>
    <row r="615" spans="1:14" ht="31.5" hidden="1" x14ac:dyDescent="0.25">
      <c r="A615" s="208"/>
      <c r="B615" s="20" t="s">
        <v>52</v>
      </c>
      <c r="C615" s="21">
        <f>C616</f>
        <v>0</v>
      </c>
      <c r="D615" s="21">
        <f t="shared" si="131"/>
        <v>0</v>
      </c>
      <c r="E615" s="21">
        <f t="shared" si="131"/>
        <v>0</v>
      </c>
      <c r="F615" s="207"/>
      <c r="G615" s="17"/>
      <c r="H615" s="17"/>
    </row>
    <row r="616" spans="1:14" hidden="1" x14ac:dyDescent="0.25">
      <c r="A616" s="208"/>
      <c r="B616" s="196"/>
      <c r="C616" s="21"/>
      <c r="D616" s="209"/>
      <c r="E616" s="21"/>
      <c r="F616" s="207"/>
      <c r="G616" s="17"/>
      <c r="H616" s="17"/>
    </row>
    <row r="617" spans="1:14" ht="48.75" customHeight="1" x14ac:dyDescent="0.25">
      <c r="A617" s="208" t="s">
        <v>224</v>
      </c>
      <c r="B617" s="80" t="s">
        <v>226</v>
      </c>
      <c r="C617" s="7">
        <f>C618</f>
        <v>0</v>
      </c>
      <c r="D617" s="7">
        <f t="shared" ref="D617:E617" si="132">D618</f>
        <v>0</v>
      </c>
      <c r="E617" s="7">
        <f t="shared" si="132"/>
        <v>5000</v>
      </c>
      <c r="F617" s="207"/>
      <c r="G617" s="17"/>
      <c r="H617" s="17"/>
    </row>
    <row r="618" spans="1:14" ht="63" x14ac:dyDescent="0.25">
      <c r="A618" s="208" t="s">
        <v>225</v>
      </c>
      <c r="B618" s="44" t="s">
        <v>227</v>
      </c>
      <c r="C618" s="7">
        <f>C619+C624</f>
        <v>0</v>
      </c>
      <c r="D618" s="7">
        <f t="shared" ref="D618:E618" si="133">D619+D624</f>
        <v>0</v>
      </c>
      <c r="E618" s="7">
        <f t="shared" si="133"/>
        <v>5000</v>
      </c>
      <c r="F618" s="207"/>
      <c r="G618" s="17"/>
      <c r="H618" s="17"/>
    </row>
    <row r="619" spans="1:14" ht="21" customHeight="1" x14ac:dyDescent="0.25">
      <c r="A619" s="208"/>
      <c r="B619" s="73" t="s">
        <v>277</v>
      </c>
      <c r="C619" s="209">
        <f>SUM(C620:C623)</f>
        <v>0</v>
      </c>
      <c r="D619" s="209">
        <f t="shared" ref="D619" si="134">SUM(D620:D623)</f>
        <v>0</v>
      </c>
      <c r="E619" s="209">
        <f>SUM(E620:E623)</f>
        <v>5000</v>
      </c>
      <c r="F619" s="207"/>
      <c r="G619" s="17"/>
      <c r="H619" s="17"/>
    </row>
    <row r="620" spans="1:14" ht="65.25" customHeight="1" x14ac:dyDescent="0.25">
      <c r="A620" s="208"/>
      <c r="B620" s="193" t="s">
        <v>373</v>
      </c>
      <c r="C620" s="209"/>
      <c r="D620" s="209"/>
      <c r="E620" s="209">
        <v>5000</v>
      </c>
      <c r="F620" s="5" t="s">
        <v>438</v>
      </c>
      <c r="G620" s="17"/>
      <c r="H620" s="17"/>
    </row>
    <row r="621" spans="1:14" ht="84" customHeight="1" x14ac:dyDescent="0.25">
      <c r="A621" s="208"/>
      <c r="B621" s="193" t="s">
        <v>374</v>
      </c>
      <c r="C621" s="209"/>
      <c r="D621" s="209"/>
      <c r="E621" s="209"/>
      <c r="F621" s="5" t="s">
        <v>394</v>
      </c>
      <c r="G621" s="17"/>
      <c r="H621" s="17"/>
    </row>
    <row r="622" spans="1:14" ht="102" hidden="1" customHeight="1" x14ac:dyDescent="0.25">
      <c r="A622" s="208"/>
      <c r="B622" s="193"/>
      <c r="C622" s="209"/>
      <c r="D622" s="209"/>
      <c r="E622" s="209"/>
      <c r="F622" s="196"/>
      <c r="G622" s="17"/>
      <c r="H622" s="17"/>
    </row>
    <row r="623" spans="1:14" ht="37.5" hidden="1" customHeight="1" x14ac:dyDescent="0.25">
      <c r="A623" s="208"/>
      <c r="B623" s="196"/>
      <c r="C623" s="7"/>
      <c r="D623" s="209"/>
      <c r="E623" s="7"/>
      <c r="F623" s="196"/>
      <c r="G623" s="17"/>
      <c r="H623" s="17"/>
    </row>
    <row r="624" spans="1:14" s="57" customFormat="1" ht="31.5" hidden="1" x14ac:dyDescent="0.25">
      <c r="A624" s="97"/>
      <c r="B624" s="20" t="s">
        <v>115</v>
      </c>
      <c r="C624" s="21">
        <f>C625</f>
        <v>0</v>
      </c>
      <c r="D624" s="21">
        <f t="shared" ref="D624:E624" si="135">D625</f>
        <v>0</v>
      </c>
      <c r="E624" s="21">
        <f t="shared" si="135"/>
        <v>0</v>
      </c>
      <c r="F624" s="170"/>
      <c r="G624" s="17"/>
      <c r="H624" s="17"/>
      <c r="I624" s="56"/>
      <c r="J624" s="56"/>
      <c r="K624" s="56"/>
      <c r="L624" s="56"/>
      <c r="M624" s="56"/>
      <c r="N624" s="56"/>
    </row>
    <row r="625" spans="1:8" hidden="1" x14ac:dyDescent="0.25">
      <c r="A625" s="208"/>
      <c r="B625" s="196"/>
      <c r="C625" s="209"/>
      <c r="D625" s="209"/>
      <c r="E625" s="21"/>
      <c r="F625" s="5"/>
      <c r="G625" s="17"/>
      <c r="H625" s="17"/>
    </row>
    <row r="626" spans="1:8" ht="79.5" customHeight="1" x14ac:dyDescent="0.25">
      <c r="A626" s="208" t="s">
        <v>228</v>
      </c>
      <c r="B626" s="80" t="s">
        <v>231</v>
      </c>
      <c r="C626" s="7">
        <f>C627+C631</f>
        <v>0</v>
      </c>
      <c r="D626" s="7">
        <f t="shared" ref="D626:E626" si="136">D627+D631</f>
        <v>0</v>
      </c>
      <c r="E626" s="7">
        <f t="shared" si="136"/>
        <v>3000000</v>
      </c>
      <c r="F626" s="5"/>
      <c r="G626" s="17"/>
      <c r="H626" s="17"/>
    </row>
    <row r="627" spans="1:8" ht="78.75" x14ac:dyDescent="0.25">
      <c r="A627" s="208" t="s">
        <v>229</v>
      </c>
      <c r="B627" s="44" t="s">
        <v>123</v>
      </c>
      <c r="C627" s="7">
        <f>C628</f>
        <v>0</v>
      </c>
      <c r="D627" s="7">
        <f t="shared" ref="D627:E627" si="137">D628</f>
        <v>0</v>
      </c>
      <c r="E627" s="7">
        <f t="shared" si="137"/>
        <v>3000000</v>
      </c>
      <c r="F627" s="5"/>
      <c r="G627" s="17"/>
      <c r="H627" s="17"/>
    </row>
    <row r="628" spans="1:8" ht="48.75" customHeight="1" x14ac:dyDescent="0.25">
      <c r="A628" s="208"/>
      <c r="B628" s="20" t="s">
        <v>72</v>
      </c>
      <c r="C628" s="21">
        <f>C629+C630</f>
        <v>0</v>
      </c>
      <c r="D628" s="21">
        <f t="shared" ref="D628:E628" si="138">D629+D630</f>
        <v>0</v>
      </c>
      <c r="E628" s="21">
        <f t="shared" si="138"/>
        <v>3000000</v>
      </c>
      <c r="F628" s="5"/>
      <c r="G628" s="17"/>
      <c r="H628" s="17"/>
    </row>
    <row r="629" spans="1:8" ht="35.25" customHeight="1" x14ac:dyDescent="0.25">
      <c r="A629" s="208"/>
      <c r="B629" s="196" t="s">
        <v>327</v>
      </c>
      <c r="C629" s="209"/>
      <c r="D629" s="209"/>
      <c r="E629" s="209">
        <v>3000000</v>
      </c>
      <c r="F629" s="5" t="s">
        <v>395</v>
      </c>
      <c r="G629" s="17"/>
      <c r="H629" s="17"/>
    </row>
    <row r="630" spans="1:8" hidden="1" x14ac:dyDescent="0.25">
      <c r="A630" s="208"/>
      <c r="B630" s="196"/>
      <c r="C630" s="21"/>
      <c r="D630" s="209"/>
      <c r="E630" s="21"/>
      <c r="F630" s="5"/>
      <c r="G630" s="17"/>
      <c r="H630" s="17"/>
    </row>
    <row r="631" spans="1:8" ht="97.5" hidden="1" customHeight="1" x14ac:dyDescent="0.25">
      <c r="A631" s="208" t="s">
        <v>230</v>
      </c>
      <c r="B631" s="44" t="s">
        <v>269</v>
      </c>
      <c r="C631" s="7">
        <f>C632</f>
        <v>0</v>
      </c>
      <c r="D631" s="7">
        <f t="shared" ref="D631:E631" si="139">D632</f>
        <v>0</v>
      </c>
      <c r="E631" s="7">
        <f t="shared" si="139"/>
        <v>0</v>
      </c>
      <c r="F631" s="5"/>
      <c r="G631" s="17"/>
      <c r="H631" s="17"/>
    </row>
    <row r="632" spans="1:8" ht="49.5" hidden="1" customHeight="1" x14ac:dyDescent="0.25">
      <c r="A632" s="208"/>
      <c r="B632" s="20" t="s">
        <v>72</v>
      </c>
      <c r="C632" s="21">
        <f>SUM(C633:C635)</f>
        <v>0</v>
      </c>
      <c r="D632" s="21">
        <f t="shared" ref="D632:E632" si="140">SUM(D633:D635)</f>
        <v>0</v>
      </c>
      <c r="E632" s="21">
        <f t="shared" si="140"/>
        <v>0</v>
      </c>
      <c r="F632" s="5"/>
      <c r="G632" s="17"/>
      <c r="H632" s="17"/>
    </row>
    <row r="633" spans="1:8" hidden="1" x14ac:dyDescent="0.25">
      <c r="A633" s="208"/>
      <c r="B633" s="196"/>
      <c r="C633" s="21"/>
      <c r="D633" s="209"/>
      <c r="E633" s="21"/>
      <c r="F633" s="5"/>
      <c r="G633" s="17"/>
      <c r="H633" s="17"/>
    </row>
    <row r="634" spans="1:8" hidden="1" x14ac:dyDescent="0.25">
      <c r="A634" s="208"/>
      <c r="B634" s="196"/>
      <c r="C634" s="21"/>
      <c r="D634" s="209"/>
      <c r="E634" s="21"/>
      <c r="F634" s="5"/>
      <c r="G634" s="17"/>
      <c r="H634" s="17"/>
    </row>
    <row r="635" spans="1:8" hidden="1" x14ac:dyDescent="0.25">
      <c r="A635" s="208"/>
      <c r="B635" s="196"/>
      <c r="C635" s="21"/>
      <c r="D635" s="209"/>
      <c r="E635" s="21"/>
      <c r="F635" s="5"/>
      <c r="G635" s="17"/>
      <c r="H635" s="17"/>
    </row>
    <row r="636" spans="1:8" ht="63.75" customHeight="1" x14ac:dyDescent="0.25">
      <c r="A636" s="208" t="s">
        <v>102</v>
      </c>
      <c r="B636" s="80" t="s">
        <v>38</v>
      </c>
      <c r="C636" s="7">
        <f>C637+C646+C649+C642</f>
        <v>5000000</v>
      </c>
      <c r="D636" s="7">
        <f t="shared" ref="D636:E636" si="141">D637+D646+D649+D642</f>
        <v>1850000</v>
      </c>
      <c r="E636" s="7">
        <f t="shared" si="141"/>
        <v>112000</v>
      </c>
      <c r="F636" s="168"/>
      <c r="G636" s="17"/>
      <c r="H636" s="17"/>
    </row>
    <row r="637" spans="1:8" ht="64.5" customHeight="1" x14ac:dyDescent="0.25">
      <c r="A637" s="208" t="s">
        <v>127</v>
      </c>
      <c r="B637" s="44" t="s">
        <v>232</v>
      </c>
      <c r="C637" s="7">
        <f>C638+C640</f>
        <v>0</v>
      </c>
      <c r="D637" s="7">
        <f t="shared" ref="D637:E637" si="142">D638+D640</f>
        <v>0</v>
      </c>
      <c r="E637" s="7">
        <f t="shared" si="142"/>
        <v>112000</v>
      </c>
      <c r="F637" s="5"/>
      <c r="G637" s="17"/>
      <c r="H637" s="17"/>
    </row>
    <row r="638" spans="1:8" hidden="1" x14ac:dyDescent="0.25">
      <c r="A638" s="98"/>
      <c r="B638" s="41" t="s">
        <v>20</v>
      </c>
      <c r="C638" s="21">
        <f>C639</f>
        <v>0</v>
      </c>
      <c r="D638" s="21">
        <f t="shared" ref="D638:E638" si="143">D639</f>
        <v>0</v>
      </c>
      <c r="E638" s="21">
        <f t="shared" si="143"/>
        <v>0</v>
      </c>
      <c r="F638" s="5"/>
      <c r="G638" s="17"/>
      <c r="H638" s="17"/>
    </row>
    <row r="639" spans="1:8" hidden="1" x14ac:dyDescent="0.25">
      <c r="A639" s="98"/>
      <c r="B639" s="196"/>
      <c r="C639" s="209"/>
      <c r="D639" s="209"/>
      <c r="E639" s="209"/>
      <c r="F639" s="30"/>
      <c r="G639" s="17"/>
      <c r="H639" s="17"/>
    </row>
    <row r="640" spans="1:8" ht="31.5" x14ac:dyDescent="0.25">
      <c r="A640" s="98"/>
      <c r="B640" s="41" t="s">
        <v>37</v>
      </c>
      <c r="C640" s="21">
        <f>C641</f>
        <v>0</v>
      </c>
      <c r="D640" s="21">
        <f t="shared" ref="D640:E640" si="144">D641</f>
        <v>0</v>
      </c>
      <c r="E640" s="21">
        <f t="shared" si="144"/>
        <v>112000</v>
      </c>
      <c r="F640" s="5"/>
      <c r="G640" s="17"/>
      <c r="H640" s="17"/>
    </row>
    <row r="641" spans="1:8" ht="36.75" customHeight="1" x14ac:dyDescent="0.25">
      <c r="A641" s="98"/>
      <c r="B641" s="41"/>
      <c r="C641" s="21"/>
      <c r="D641" s="209"/>
      <c r="E641" s="209">
        <v>112000</v>
      </c>
      <c r="F641" s="5" t="s">
        <v>293</v>
      </c>
      <c r="G641" s="17"/>
      <c r="H641" s="17"/>
    </row>
    <row r="642" spans="1:8" ht="81" hidden="1" customHeight="1" x14ac:dyDescent="0.25">
      <c r="A642" s="208" t="s">
        <v>233</v>
      </c>
      <c r="B642" s="44" t="s">
        <v>234</v>
      </c>
      <c r="C642" s="7">
        <f>C643</f>
        <v>0</v>
      </c>
      <c r="D642" s="7">
        <f t="shared" ref="D642:E642" si="145">D643</f>
        <v>0</v>
      </c>
      <c r="E642" s="7">
        <f t="shared" si="145"/>
        <v>0</v>
      </c>
      <c r="F642" s="5"/>
      <c r="G642" s="17"/>
      <c r="H642" s="17"/>
    </row>
    <row r="643" spans="1:8" ht="33" hidden="1" customHeight="1" x14ac:dyDescent="0.25">
      <c r="A643" s="98"/>
      <c r="B643" s="20" t="s">
        <v>17</v>
      </c>
      <c r="C643" s="21">
        <f>SUM(C644:C645)</f>
        <v>0</v>
      </c>
      <c r="D643" s="21">
        <f>SUM(D644:D645)</f>
        <v>0</v>
      </c>
      <c r="E643" s="21">
        <f t="shared" ref="E643" si="146">SUM(E644:E645)</f>
        <v>0</v>
      </c>
      <c r="F643" s="5"/>
      <c r="G643" s="17"/>
      <c r="H643" s="17"/>
    </row>
    <row r="644" spans="1:8" ht="206.25" hidden="1" customHeight="1" x14ac:dyDescent="0.25">
      <c r="A644" s="98"/>
      <c r="B644" s="196"/>
      <c r="C644" s="209"/>
      <c r="D644" s="209"/>
      <c r="E644" s="209"/>
      <c r="F644" s="207"/>
      <c r="G644" s="17"/>
      <c r="H644" s="17"/>
    </row>
    <row r="645" spans="1:8" hidden="1" x14ac:dyDescent="0.25">
      <c r="A645" s="98"/>
      <c r="B645" s="196"/>
      <c r="C645" s="209"/>
      <c r="D645" s="209"/>
      <c r="E645" s="209"/>
      <c r="F645" s="5"/>
      <c r="G645" s="17"/>
      <c r="H645" s="17"/>
    </row>
    <row r="646" spans="1:8" ht="66.75" customHeight="1" x14ac:dyDescent="0.25">
      <c r="A646" s="208" t="s">
        <v>49</v>
      </c>
      <c r="B646" s="18" t="s">
        <v>235</v>
      </c>
      <c r="C646" s="7">
        <f>C647</f>
        <v>0</v>
      </c>
      <c r="D646" s="7">
        <f t="shared" ref="D646:E647" si="147">D647</f>
        <v>1850000</v>
      </c>
      <c r="E646" s="7">
        <f t="shared" si="147"/>
        <v>0</v>
      </c>
      <c r="F646" s="5"/>
      <c r="G646" s="17"/>
      <c r="H646" s="17"/>
    </row>
    <row r="647" spans="1:8" ht="31.5" x14ac:dyDescent="0.25">
      <c r="A647" s="98"/>
      <c r="B647" s="20" t="s">
        <v>37</v>
      </c>
      <c r="C647" s="21">
        <f>C648</f>
        <v>0</v>
      </c>
      <c r="D647" s="21">
        <f t="shared" si="147"/>
        <v>1850000</v>
      </c>
      <c r="E647" s="21">
        <f t="shared" si="147"/>
        <v>0</v>
      </c>
      <c r="F647" s="5"/>
      <c r="G647" s="17"/>
      <c r="H647" s="17"/>
    </row>
    <row r="648" spans="1:8" x14ac:dyDescent="0.25">
      <c r="A648" s="98"/>
      <c r="B648" s="196"/>
      <c r="C648" s="209"/>
      <c r="D648" s="209">
        <v>1850000</v>
      </c>
      <c r="E648" s="209"/>
      <c r="F648" s="5" t="s">
        <v>408</v>
      </c>
      <c r="G648" s="17"/>
      <c r="H648" s="17"/>
    </row>
    <row r="649" spans="1:8" ht="112.5" customHeight="1" x14ac:dyDescent="0.25">
      <c r="A649" s="208" t="s">
        <v>135</v>
      </c>
      <c r="B649" s="18" t="s">
        <v>236</v>
      </c>
      <c r="C649" s="7">
        <f>C654+C652+C659+C667+C650+C656</f>
        <v>5000000</v>
      </c>
      <c r="D649" s="7">
        <f t="shared" ref="D649:E649" si="148">D654+D652+D659+D667+D650+D656</f>
        <v>0</v>
      </c>
      <c r="E649" s="7">
        <f t="shared" si="148"/>
        <v>0</v>
      </c>
      <c r="F649" s="207"/>
      <c r="G649" s="17"/>
      <c r="H649" s="17"/>
    </row>
    <row r="650" spans="1:8" ht="31.5" hidden="1" x14ac:dyDescent="0.25">
      <c r="A650" s="208"/>
      <c r="B650" s="20" t="s">
        <v>2</v>
      </c>
      <c r="C650" s="21">
        <f>C651</f>
        <v>0</v>
      </c>
      <c r="D650" s="21">
        <f t="shared" ref="D650:E650" si="149">D651</f>
        <v>0</v>
      </c>
      <c r="E650" s="21">
        <f t="shared" si="149"/>
        <v>0</v>
      </c>
      <c r="F650" s="207"/>
      <c r="G650" s="17"/>
      <c r="H650" s="17"/>
    </row>
    <row r="651" spans="1:8" hidden="1" x14ac:dyDescent="0.25">
      <c r="A651" s="208"/>
      <c r="B651" s="18"/>
      <c r="C651" s="7"/>
      <c r="D651" s="7"/>
      <c r="E651" s="7"/>
      <c r="F651" s="207"/>
      <c r="G651" s="17"/>
      <c r="H651" s="17"/>
    </row>
    <row r="652" spans="1:8" ht="47.25" hidden="1" x14ac:dyDescent="0.25">
      <c r="A652" s="208"/>
      <c r="B652" s="20" t="s">
        <v>134</v>
      </c>
      <c r="C652" s="21">
        <f>C653</f>
        <v>0</v>
      </c>
      <c r="D652" s="21">
        <f t="shared" ref="D652:E652" si="150">D653</f>
        <v>0</v>
      </c>
      <c r="E652" s="21">
        <f t="shared" si="150"/>
        <v>0</v>
      </c>
      <c r="F652" s="207"/>
      <c r="G652" s="17"/>
      <c r="H652" s="17"/>
    </row>
    <row r="653" spans="1:8" hidden="1" x14ac:dyDescent="0.25">
      <c r="A653" s="208"/>
      <c r="B653" s="92"/>
      <c r="C653" s="209"/>
      <c r="D653" s="209"/>
      <c r="E653" s="191"/>
      <c r="F653" s="207"/>
      <c r="G653" s="17"/>
      <c r="H653" s="17"/>
    </row>
    <row r="654" spans="1:8" ht="48.75" hidden="1" customHeight="1" x14ac:dyDescent="0.25">
      <c r="A654" s="98"/>
      <c r="B654" s="20" t="s">
        <v>72</v>
      </c>
      <c r="C654" s="21">
        <f>C655</f>
        <v>0</v>
      </c>
      <c r="D654" s="21">
        <f t="shared" ref="D654:E654" si="151">D655</f>
        <v>0</v>
      </c>
      <c r="E654" s="21">
        <f t="shared" si="151"/>
        <v>0</v>
      </c>
      <c r="F654" s="207"/>
      <c r="G654" s="17"/>
      <c r="H654" s="17"/>
    </row>
    <row r="655" spans="1:8" hidden="1" x14ac:dyDescent="0.25">
      <c r="A655" s="98"/>
      <c r="B655" s="20"/>
      <c r="C655" s="21"/>
      <c r="D655" s="21"/>
      <c r="E655" s="21"/>
      <c r="F655" s="207"/>
      <c r="G655" s="17"/>
      <c r="H655" s="17"/>
    </row>
    <row r="656" spans="1:8" ht="47.25" hidden="1" x14ac:dyDescent="0.25">
      <c r="A656" s="98"/>
      <c r="B656" s="20" t="s">
        <v>57</v>
      </c>
      <c r="C656" s="21">
        <f>SUM(C657:C658)</f>
        <v>0</v>
      </c>
      <c r="D656" s="21">
        <f t="shared" ref="D656:E656" si="152">SUM(D657:D658)</f>
        <v>0</v>
      </c>
      <c r="E656" s="21">
        <f t="shared" si="152"/>
        <v>0</v>
      </c>
      <c r="F656" s="207"/>
      <c r="G656" s="17"/>
      <c r="H656" s="17"/>
    </row>
    <row r="657" spans="1:8" hidden="1" x14ac:dyDescent="0.25">
      <c r="A657" s="98"/>
      <c r="B657" s="196"/>
      <c r="C657" s="209"/>
      <c r="D657" s="21"/>
      <c r="E657" s="209"/>
      <c r="F657" s="193"/>
      <c r="G657" s="17"/>
      <c r="H657" s="17"/>
    </row>
    <row r="658" spans="1:8" hidden="1" x14ac:dyDescent="0.25">
      <c r="A658" s="98"/>
      <c r="B658" s="20"/>
      <c r="C658" s="209"/>
      <c r="D658" s="21"/>
      <c r="E658" s="7"/>
      <c r="F658" s="193"/>
      <c r="G658" s="17"/>
      <c r="H658" s="17"/>
    </row>
    <row r="659" spans="1:8" ht="31.5" x14ac:dyDescent="0.25">
      <c r="A659" s="98"/>
      <c r="B659" s="20" t="s">
        <v>37</v>
      </c>
      <c r="C659" s="21">
        <f>SUM(C660:C666)</f>
        <v>5000000</v>
      </c>
      <c r="D659" s="21">
        <f t="shared" ref="D659:E659" si="153">SUM(D660:D666)</f>
        <v>0</v>
      </c>
      <c r="E659" s="21">
        <f t="shared" si="153"/>
        <v>0</v>
      </c>
      <c r="F659" s="207"/>
      <c r="G659" s="17"/>
      <c r="H659" s="17"/>
    </row>
    <row r="660" spans="1:8" ht="36.75" customHeight="1" x14ac:dyDescent="0.25">
      <c r="A660" s="98"/>
      <c r="B660" s="20"/>
      <c r="C660" s="209">
        <v>5000000</v>
      </c>
      <c r="D660" s="209"/>
      <c r="E660" s="209"/>
      <c r="F660" s="5" t="s">
        <v>356</v>
      </c>
      <c r="G660" s="17"/>
      <c r="H660" s="17"/>
    </row>
    <row r="661" spans="1:8" hidden="1" x14ac:dyDescent="0.25">
      <c r="A661" s="98"/>
      <c r="B661" s="20"/>
      <c r="C661" s="209"/>
      <c r="D661" s="209"/>
      <c r="E661" s="209"/>
      <c r="F661" s="193"/>
      <c r="G661" s="17"/>
      <c r="H661" s="17"/>
    </row>
    <row r="662" spans="1:8" hidden="1" x14ac:dyDescent="0.25">
      <c r="A662" s="98"/>
      <c r="B662" s="20"/>
      <c r="C662" s="209"/>
      <c r="D662" s="209"/>
      <c r="E662" s="209"/>
      <c r="F662" s="193"/>
      <c r="G662" s="17"/>
      <c r="H662" s="17"/>
    </row>
    <row r="663" spans="1:8" hidden="1" x14ac:dyDescent="0.25">
      <c r="A663" s="98"/>
      <c r="B663" s="20"/>
      <c r="C663" s="209"/>
      <c r="D663" s="209"/>
      <c r="E663" s="209"/>
      <c r="F663" s="193"/>
      <c r="G663" s="17"/>
      <c r="H663" s="17"/>
    </row>
    <row r="664" spans="1:8" hidden="1" x14ac:dyDescent="0.25">
      <c r="A664" s="98"/>
      <c r="B664" s="20"/>
      <c r="C664" s="209"/>
      <c r="D664" s="209"/>
      <c r="E664" s="209"/>
      <c r="F664" s="193"/>
      <c r="G664" s="17"/>
      <c r="H664" s="17"/>
    </row>
    <row r="665" spans="1:8" hidden="1" x14ac:dyDescent="0.25">
      <c r="A665" s="98"/>
      <c r="B665" s="20"/>
      <c r="C665" s="209"/>
      <c r="D665" s="209"/>
      <c r="E665" s="209"/>
      <c r="F665" s="193"/>
      <c r="G665" s="17"/>
      <c r="H665" s="17"/>
    </row>
    <row r="666" spans="1:8" hidden="1" x14ac:dyDescent="0.25">
      <c r="A666" s="98"/>
      <c r="B666" s="20"/>
      <c r="C666" s="209"/>
      <c r="D666" s="209"/>
      <c r="E666" s="209"/>
      <c r="F666" s="193"/>
      <c r="G666" s="17"/>
      <c r="H666" s="17"/>
    </row>
    <row r="667" spans="1:8" ht="47.25" hidden="1" x14ac:dyDescent="0.25">
      <c r="A667" s="98"/>
      <c r="B667" s="20" t="s">
        <v>17</v>
      </c>
      <c r="C667" s="21">
        <f>C668</f>
        <v>0</v>
      </c>
      <c r="D667" s="21">
        <f t="shared" ref="D667:E667" si="154">D668</f>
        <v>0</v>
      </c>
      <c r="E667" s="21">
        <f t="shared" si="154"/>
        <v>0</v>
      </c>
      <c r="F667" s="207"/>
      <c r="G667" s="17"/>
      <c r="H667" s="17"/>
    </row>
    <row r="668" spans="1:8" hidden="1" x14ac:dyDescent="0.25">
      <c r="A668" s="98"/>
      <c r="B668" s="20"/>
      <c r="C668" s="209"/>
      <c r="D668" s="209"/>
      <c r="E668" s="209"/>
      <c r="F668" s="207"/>
      <c r="G668" s="17"/>
      <c r="H668" s="17"/>
    </row>
    <row r="669" spans="1:8" ht="51.75" customHeight="1" x14ac:dyDescent="0.25">
      <c r="A669" s="208" t="s">
        <v>39</v>
      </c>
      <c r="B669" s="18" t="s">
        <v>21</v>
      </c>
      <c r="C669" s="7">
        <f>C670+C703+C809</f>
        <v>0</v>
      </c>
      <c r="D669" s="7">
        <f>D670+D703+D809</f>
        <v>18004227</v>
      </c>
      <c r="E669" s="7">
        <f>E670+E703+E809</f>
        <v>247678</v>
      </c>
      <c r="F669" s="207"/>
      <c r="G669" s="17"/>
      <c r="H669" s="17"/>
    </row>
    <row r="670" spans="1:8" ht="63" x14ac:dyDescent="0.25">
      <c r="A670" s="208" t="s">
        <v>103</v>
      </c>
      <c r="B670" s="18" t="s">
        <v>237</v>
      </c>
      <c r="C670" s="7">
        <f>C671</f>
        <v>0</v>
      </c>
      <c r="D670" s="7">
        <f t="shared" ref="D670:E670" si="155">D671</f>
        <v>12281854</v>
      </c>
      <c r="E670" s="7">
        <f t="shared" si="155"/>
        <v>0</v>
      </c>
      <c r="F670" s="196"/>
      <c r="G670" s="17"/>
      <c r="H670" s="17"/>
    </row>
    <row r="671" spans="1:8" ht="31.5" x14ac:dyDescent="0.25">
      <c r="A671" s="208"/>
      <c r="B671" s="41" t="s">
        <v>19</v>
      </c>
      <c r="C671" s="21">
        <f>SUM(C672:C702)</f>
        <v>0</v>
      </c>
      <c r="D671" s="21">
        <f>SUM(D672:D702)</f>
        <v>12281854</v>
      </c>
      <c r="E671" s="21">
        <f>SUM(E672:E702)</f>
        <v>0</v>
      </c>
      <c r="F671" s="196"/>
      <c r="G671" s="17"/>
      <c r="H671" s="17"/>
    </row>
    <row r="672" spans="1:8" ht="99.75" hidden="1" customHeight="1" x14ac:dyDescent="0.25">
      <c r="A672" s="208"/>
      <c r="B672" s="205"/>
      <c r="C672" s="209"/>
      <c r="D672" s="209"/>
      <c r="E672" s="209"/>
      <c r="F672" s="212"/>
      <c r="G672" s="17"/>
      <c r="H672" s="17"/>
    </row>
    <row r="673" spans="1:8" ht="33.75" customHeight="1" x14ac:dyDescent="0.25">
      <c r="A673" s="208"/>
      <c r="B673" s="205"/>
      <c r="C673" s="209"/>
      <c r="D673" s="209">
        <v>858000</v>
      </c>
      <c r="E673" s="209"/>
      <c r="F673" s="5" t="s">
        <v>396</v>
      </c>
      <c r="G673" s="17"/>
      <c r="H673" s="17"/>
    </row>
    <row r="674" spans="1:8" ht="114.75" hidden="1" customHeight="1" x14ac:dyDescent="0.25">
      <c r="A674" s="208"/>
      <c r="B674" s="205"/>
      <c r="C674" s="209"/>
      <c r="D674" s="209"/>
      <c r="E674" s="209"/>
      <c r="F674" s="212"/>
      <c r="G674" s="17"/>
      <c r="H674" s="17"/>
    </row>
    <row r="675" spans="1:8" ht="147.75" hidden="1" customHeight="1" x14ac:dyDescent="0.25">
      <c r="A675" s="208"/>
      <c r="B675" s="205"/>
      <c r="C675" s="209"/>
      <c r="D675" s="209"/>
      <c r="E675" s="209"/>
      <c r="F675" s="212"/>
      <c r="G675" s="17"/>
      <c r="H675" s="17"/>
    </row>
    <row r="676" spans="1:8" ht="70.5" hidden="1" customHeight="1" x14ac:dyDescent="0.25">
      <c r="A676" s="208"/>
      <c r="B676" s="205"/>
      <c r="C676" s="209"/>
      <c r="D676" s="209"/>
      <c r="E676" s="209"/>
      <c r="F676" s="212"/>
      <c r="G676" s="17"/>
      <c r="H676" s="17"/>
    </row>
    <row r="677" spans="1:8" ht="84" hidden="1" customHeight="1" x14ac:dyDescent="0.25">
      <c r="A677" s="208"/>
      <c r="B677" s="205"/>
      <c r="C677" s="209"/>
      <c r="D677" s="209"/>
      <c r="E677" s="209"/>
      <c r="F677" s="197"/>
      <c r="G677" s="17"/>
      <c r="H677" s="17"/>
    </row>
    <row r="678" spans="1:8" ht="69" customHeight="1" x14ac:dyDescent="0.25">
      <c r="A678" s="208"/>
      <c r="B678" s="205"/>
      <c r="C678" s="209"/>
      <c r="D678" s="209"/>
      <c r="E678" s="209"/>
      <c r="F678" s="5" t="s">
        <v>416</v>
      </c>
      <c r="G678" s="17"/>
      <c r="H678" s="17"/>
    </row>
    <row r="679" spans="1:8" ht="53.25" customHeight="1" x14ac:dyDescent="0.25">
      <c r="A679" s="208"/>
      <c r="B679" s="205"/>
      <c r="C679" s="209"/>
      <c r="D679" s="209"/>
      <c r="E679" s="209"/>
      <c r="F679" s="5" t="s">
        <v>417</v>
      </c>
      <c r="G679" s="17"/>
      <c r="H679" s="17"/>
    </row>
    <row r="680" spans="1:8" ht="57" customHeight="1" x14ac:dyDescent="0.25">
      <c r="A680" s="208"/>
      <c r="B680" s="205"/>
      <c r="C680" s="209"/>
      <c r="D680" s="209"/>
      <c r="E680" s="209"/>
      <c r="F680" s="5" t="s">
        <v>418</v>
      </c>
      <c r="G680" s="17"/>
      <c r="H680" s="17"/>
    </row>
    <row r="681" spans="1:8" ht="29.25" customHeight="1" x14ac:dyDescent="0.25">
      <c r="A681" s="208"/>
      <c r="B681" s="199" t="s">
        <v>302</v>
      </c>
      <c r="C681" s="209"/>
      <c r="D681" s="209">
        <v>5264611</v>
      </c>
      <c r="E681" s="209"/>
      <c r="F681" s="5" t="s">
        <v>350</v>
      </c>
      <c r="G681" s="17"/>
      <c r="H681" s="17"/>
    </row>
    <row r="682" spans="1:8" ht="56.25" hidden="1" customHeight="1" x14ac:dyDescent="0.25">
      <c r="A682" s="208"/>
      <c r="B682" s="205"/>
      <c r="C682" s="209"/>
      <c r="D682" s="209"/>
      <c r="E682" s="209"/>
      <c r="F682" s="5"/>
      <c r="G682" s="17"/>
      <c r="H682" s="17"/>
    </row>
    <row r="683" spans="1:8" ht="27" hidden="1" customHeight="1" x14ac:dyDescent="0.25">
      <c r="A683" s="208"/>
      <c r="B683" s="205"/>
      <c r="C683" s="209"/>
      <c r="D683" s="209"/>
      <c r="E683" s="209"/>
      <c r="F683" s="5"/>
      <c r="G683" s="17"/>
      <c r="H683" s="17"/>
    </row>
    <row r="684" spans="1:8" ht="31.5" x14ac:dyDescent="0.25">
      <c r="A684" s="208"/>
      <c r="B684" s="200" t="s">
        <v>303</v>
      </c>
      <c r="C684" s="209"/>
      <c r="D684" s="209">
        <v>6159243</v>
      </c>
      <c r="E684" s="209"/>
      <c r="F684" s="5" t="s">
        <v>385</v>
      </c>
      <c r="G684" s="17"/>
      <c r="H684" s="17"/>
    </row>
    <row r="685" spans="1:8" ht="98.25" hidden="1" customHeight="1" x14ac:dyDescent="0.25">
      <c r="A685" s="208"/>
      <c r="B685" s="41"/>
      <c r="C685" s="209"/>
      <c r="D685" s="209"/>
      <c r="E685" s="209"/>
      <c r="F685" s="171"/>
      <c r="G685" s="17"/>
      <c r="H685" s="17"/>
    </row>
    <row r="686" spans="1:8" ht="37.5" hidden="1" customHeight="1" x14ac:dyDescent="0.25">
      <c r="A686" s="208"/>
      <c r="B686" s="41"/>
      <c r="C686" s="209"/>
      <c r="D686" s="209"/>
      <c r="E686" s="209"/>
      <c r="F686" s="171"/>
      <c r="G686" s="17"/>
      <c r="H686" s="17"/>
    </row>
    <row r="687" spans="1:8" ht="191.25" hidden="1" customHeight="1" x14ac:dyDescent="0.25">
      <c r="A687" s="208"/>
      <c r="B687" s="205"/>
      <c r="C687" s="209"/>
      <c r="D687" s="209"/>
      <c r="E687" s="209"/>
      <c r="F687" s="171"/>
      <c r="G687" s="17"/>
      <c r="H687" s="17"/>
    </row>
    <row r="688" spans="1:8" ht="118.5" hidden="1" customHeight="1" x14ac:dyDescent="0.25">
      <c r="A688" s="208"/>
      <c r="B688" s="205"/>
      <c r="C688" s="209"/>
      <c r="D688" s="209"/>
      <c r="E688" s="209"/>
      <c r="F688" s="110"/>
      <c r="G688" s="17"/>
      <c r="H688" s="17"/>
    </row>
    <row r="689" spans="1:8" ht="51.75" hidden="1" customHeight="1" x14ac:dyDescent="0.25">
      <c r="A689" s="208"/>
      <c r="B689" s="205"/>
      <c r="C689" s="209"/>
      <c r="D689" s="209"/>
      <c r="E689" s="209"/>
      <c r="F689" s="110"/>
      <c r="G689" s="17"/>
      <c r="H689" s="17"/>
    </row>
    <row r="690" spans="1:8" ht="54" hidden="1" customHeight="1" x14ac:dyDescent="0.25">
      <c r="A690" s="208"/>
      <c r="B690" s="205"/>
      <c r="C690" s="209"/>
      <c r="D690" s="209"/>
      <c r="E690" s="209"/>
      <c r="F690" s="197"/>
      <c r="G690" s="17"/>
      <c r="H690" s="17"/>
    </row>
    <row r="691" spans="1:8" hidden="1" x14ac:dyDescent="0.25">
      <c r="A691" s="208"/>
      <c r="B691" s="205"/>
      <c r="C691" s="209"/>
      <c r="D691" s="209"/>
      <c r="E691" s="209"/>
      <c r="F691" s="110"/>
      <c r="G691" s="17"/>
      <c r="H691" s="17"/>
    </row>
    <row r="692" spans="1:8" hidden="1" x14ac:dyDescent="0.25">
      <c r="A692" s="61"/>
      <c r="B692" s="205"/>
      <c r="C692" s="209"/>
      <c r="D692" s="209"/>
      <c r="E692" s="209"/>
      <c r="F692" s="110"/>
      <c r="G692" s="17"/>
      <c r="H692" s="17"/>
    </row>
    <row r="693" spans="1:8" hidden="1" x14ac:dyDescent="0.25">
      <c r="A693" s="61"/>
      <c r="B693" s="205"/>
      <c r="C693" s="209"/>
      <c r="D693" s="209"/>
      <c r="E693" s="209"/>
      <c r="F693" s="110"/>
      <c r="G693" s="17"/>
      <c r="H693" s="17"/>
    </row>
    <row r="694" spans="1:8" hidden="1" x14ac:dyDescent="0.25">
      <c r="A694" s="208"/>
      <c r="B694" s="205"/>
      <c r="C694" s="209"/>
      <c r="D694" s="209"/>
      <c r="E694" s="209"/>
      <c r="F694" s="110"/>
      <c r="G694" s="17"/>
      <c r="H694" s="17"/>
    </row>
    <row r="695" spans="1:8" hidden="1" x14ac:dyDescent="0.25">
      <c r="A695" s="208"/>
      <c r="B695" s="205"/>
      <c r="C695" s="209"/>
      <c r="D695" s="209"/>
      <c r="E695" s="209"/>
      <c r="F695" s="110"/>
      <c r="G695" s="17"/>
      <c r="H695" s="17"/>
    </row>
    <row r="696" spans="1:8" hidden="1" x14ac:dyDescent="0.25">
      <c r="A696" s="208"/>
      <c r="B696" s="205"/>
      <c r="C696" s="209"/>
      <c r="D696" s="209"/>
      <c r="E696" s="209"/>
      <c r="F696" s="110"/>
      <c r="G696" s="17"/>
      <c r="H696" s="17"/>
    </row>
    <row r="697" spans="1:8" hidden="1" x14ac:dyDescent="0.25">
      <c r="A697" s="208"/>
      <c r="B697" s="205"/>
      <c r="C697" s="209"/>
      <c r="D697" s="209"/>
      <c r="E697" s="209"/>
      <c r="F697" s="110"/>
      <c r="G697" s="17"/>
      <c r="H697" s="17"/>
    </row>
    <row r="698" spans="1:8" hidden="1" x14ac:dyDescent="0.25">
      <c r="A698" s="208"/>
      <c r="B698" s="205"/>
      <c r="C698" s="209"/>
      <c r="D698" s="209"/>
      <c r="E698" s="209"/>
      <c r="F698" s="110"/>
      <c r="G698" s="17"/>
      <c r="H698" s="17"/>
    </row>
    <row r="699" spans="1:8" hidden="1" x14ac:dyDescent="0.25">
      <c r="A699" s="208"/>
      <c r="B699" s="205"/>
      <c r="C699" s="209"/>
      <c r="D699" s="209"/>
      <c r="E699" s="209"/>
      <c r="F699" s="110"/>
      <c r="G699" s="17"/>
      <c r="H699" s="17"/>
    </row>
    <row r="700" spans="1:8" hidden="1" x14ac:dyDescent="0.25">
      <c r="A700" s="208"/>
      <c r="B700" s="205"/>
      <c r="C700" s="209"/>
      <c r="D700" s="209"/>
      <c r="E700" s="209"/>
      <c r="F700" s="110"/>
      <c r="G700" s="17"/>
      <c r="H700" s="17"/>
    </row>
    <row r="701" spans="1:8" hidden="1" x14ac:dyDescent="0.25">
      <c r="A701" s="208"/>
      <c r="B701" s="205"/>
      <c r="C701" s="209"/>
      <c r="D701" s="209"/>
      <c r="E701" s="209"/>
      <c r="F701" s="206"/>
      <c r="G701" s="17"/>
      <c r="H701" s="17"/>
    </row>
    <row r="702" spans="1:8" hidden="1" x14ac:dyDescent="0.25">
      <c r="A702" s="208"/>
      <c r="B702" s="205"/>
      <c r="C702" s="209"/>
      <c r="D702" s="209"/>
      <c r="E702" s="209"/>
      <c r="F702" s="206"/>
      <c r="G702" s="17"/>
      <c r="H702" s="17"/>
    </row>
    <row r="703" spans="1:8" ht="51.75" customHeight="1" x14ac:dyDescent="0.25">
      <c r="A703" s="208" t="s">
        <v>104</v>
      </c>
      <c r="B703" s="94" t="s">
        <v>238</v>
      </c>
      <c r="C703" s="7">
        <f>C704+C706+C709+C711+C724+C726+C728+C731+C734+C736+C746+C748+C751+C754+C756+C758+C762+C764+C769+C771+C773+C776+C779+C782+C784+C786+C790+C792+C798+C800+C806</f>
        <v>0</v>
      </c>
      <c r="D703" s="7">
        <f>D704+D706+D709+D711+D724+D726+D728+D731+D734+D736+D746+D748+D751+D754+D756+D758+D762+D764+D769+D771+D773+D776+D779+D782+D784+D786+D790+D792+D798+D800+D806</f>
        <v>5502373</v>
      </c>
      <c r="E703" s="7">
        <f>E704+E706+E709+E711+E724+E726+E728+E731+E734+E736+E746+E748+E751+E754+E756+E758+E762+E764+E769+E771+E773+E776+E779+E782+E784+E786+E790+E792+E798+E800+E806</f>
        <v>27678</v>
      </c>
      <c r="F703" s="172"/>
      <c r="G703" s="17"/>
      <c r="H703" s="17"/>
    </row>
    <row r="704" spans="1:8" ht="47.25" hidden="1" x14ac:dyDescent="0.25">
      <c r="A704" s="208"/>
      <c r="B704" s="20" t="s">
        <v>271</v>
      </c>
      <c r="C704" s="21">
        <f>C705</f>
        <v>0</v>
      </c>
      <c r="D704" s="21">
        <f t="shared" ref="D704:E704" si="156">D705</f>
        <v>0</v>
      </c>
      <c r="E704" s="21">
        <f t="shared" si="156"/>
        <v>0</v>
      </c>
      <c r="F704" s="172"/>
      <c r="G704" s="17"/>
      <c r="H704" s="17"/>
    </row>
    <row r="705" spans="1:8" hidden="1" x14ac:dyDescent="0.25">
      <c r="A705" s="208"/>
      <c r="B705" s="196"/>
      <c r="C705" s="209"/>
      <c r="D705" s="209"/>
      <c r="E705" s="209"/>
      <c r="F705" s="172"/>
      <c r="G705" s="17"/>
      <c r="H705" s="17"/>
    </row>
    <row r="706" spans="1:8" ht="31.5" x14ac:dyDescent="0.25">
      <c r="A706" s="208"/>
      <c r="B706" s="20" t="s">
        <v>2</v>
      </c>
      <c r="C706" s="21">
        <f>C707+C708</f>
        <v>0</v>
      </c>
      <c r="D706" s="21">
        <f t="shared" ref="D706:E706" si="157">D707+D708</f>
        <v>204133</v>
      </c>
      <c r="E706" s="21">
        <f t="shared" si="157"/>
        <v>0</v>
      </c>
      <c r="F706" s="172"/>
      <c r="G706" s="17"/>
      <c r="H706" s="17"/>
    </row>
    <row r="707" spans="1:8" ht="22.5" customHeight="1" x14ac:dyDescent="0.25">
      <c r="A707" s="208"/>
      <c r="B707" s="94"/>
      <c r="C707" s="209"/>
      <c r="D707" s="209">
        <v>204133</v>
      </c>
      <c r="E707" s="209"/>
      <c r="F707" s="5" t="s">
        <v>337</v>
      </c>
      <c r="G707" s="17"/>
      <c r="H707" s="17"/>
    </row>
    <row r="708" spans="1:8" ht="101.25" hidden="1" customHeight="1" x14ac:dyDescent="0.25">
      <c r="A708" s="208"/>
      <c r="B708" s="94"/>
      <c r="C708" s="209"/>
      <c r="D708" s="209"/>
      <c r="E708" s="209"/>
      <c r="F708" s="5"/>
      <c r="G708" s="17"/>
      <c r="H708" s="17"/>
    </row>
    <row r="709" spans="1:8" ht="31.5" hidden="1" x14ac:dyDescent="0.25">
      <c r="A709" s="208"/>
      <c r="B709" s="20" t="s">
        <v>28</v>
      </c>
      <c r="C709" s="21">
        <f>C710</f>
        <v>0</v>
      </c>
      <c r="D709" s="21">
        <f t="shared" ref="D709:E709" si="158">D710</f>
        <v>0</v>
      </c>
      <c r="E709" s="21">
        <f t="shared" si="158"/>
        <v>0</v>
      </c>
      <c r="F709" s="5"/>
      <c r="G709" s="17"/>
      <c r="H709" s="17"/>
    </row>
    <row r="710" spans="1:8" hidden="1" x14ac:dyDescent="0.25">
      <c r="A710" s="208"/>
      <c r="B710" s="94"/>
      <c r="C710" s="7"/>
      <c r="D710" s="7"/>
      <c r="E710" s="7"/>
      <c r="F710" s="5"/>
      <c r="G710" s="17"/>
      <c r="H710" s="17"/>
    </row>
    <row r="711" spans="1:8" ht="31.5" hidden="1" x14ac:dyDescent="0.25">
      <c r="A711" s="208"/>
      <c r="B711" s="41" t="s">
        <v>19</v>
      </c>
      <c r="C711" s="21">
        <f>SUM(C712:C723)</f>
        <v>0</v>
      </c>
      <c r="D711" s="21">
        <f t="shared" ref="D711:E711" si="159">SUM(D712:D723)</f>
        <v>0</v>
      </c>
      <c r="E711" s="21">
        <f t="shared" si="159"/>
        <v>0</v>
      </c>
      <c r="F711" s="5"/>
      <c r="G711" s="17"/>
      <c r="H711" s="17"/>
    </row>
    <row r="712" spans="1:8" ht="36" hidden="1" customHeight="1" x14ac:dyDescent="0.25">
      <c r="A712" s="183"/>
      <c r="B712" s="205"/>
      <c r="C712" s="204"/>
      <c r="D712" s="209"/>
      <c r="E712" s="209"/>
      <c r="F712" s="5"/>
      <c r="G712" s="17"/>
      <c r="H712" s="17"/>
    </row>
    <row r="713" spans="1:8" hidden="1" x14ac:dyDescent="0.25">
      <c r="A713" s="208"/>
      <c r="B713" s="205"/>
      <c r="C713" s="112"/>
      <c r="D713" s="209"/>
      <c r="E713" s="209"/>
      <c r="F713" s="5"/>
      <c r="G713" s="17"/>
      <c r="H713" s="17"/>
    </row>
    <row r="714" spans="1:8" hidden="1" x14ac:dyDescent="0.25">
      <c r="A714" s="208"/>
      <c r="B714" s="205"/>
      <c r="C714" s="112"/>
      <c r="D714" s="209"/>
      <c r="E714" s="209"/>
      <c r="F714" s="5"/>
      <c r="G714" s="17"/>
      <c r="H714" s="17"/>
    </row>
    <row r="715" spans="1:8" hidden="1" x14ac:dyDescent="0.25">
      <c r="A715" s="208"/>
      <c r="B715" s="205"/>
      <c r="C715" s="112"/>
      <c r="D715" s="209"/>
      <c r="E715" s="209"/>
      <c r="F715" s="5"/>
      <c r="G715" s="17"/>
      <c r="H715" s="17"/>
    </row>
    <row r="716" spans="1:8" hidden="1" x14ac:dyDescent="0.25">
      <c r="A716" s="208"/>
      <c r="B716" s="205"/>
      <c r="C716" s="112"/>
      <c r="D716" s="209"/>
      <c r="E716" s="209"/>
      <c r="F716" s="5"/>
      <c r="G716" s="17"/>
      <c r="H716" s="17"/>
    </row>
    <row r="717" spans="1:8" hidden="1" x14ac:dyDescent="0.25">
      <c r="A717" s="208"/>
      <c r="B717" s="205"/>
      <c r="C717" s="112"/>
      <c r="D717" s="209"/>
      <c r="E717" s="209"/>
      <c r="F717" s="5"/>
      <c r="G717" s="17"/>
      <c r="H717" s="17"/>
    </row>
    <row r="718" spans="1:8" hidden="1" x14ac:dyDescent="0.25">
      <c r="A718" s="208"/>
      <c r="B718" s="205"/>
      <c r="C718" s="112"/>
      <c r="D718" s="209"/>
      <c r="E718" s="209"/>
      <c r="F718" s="5"/>
      <c r="G718" s="17"/>
      <c r="H718" s="17"/>
    </row>
    <row r="719" spans="1:8" hidden="1" x14ac:dyDescent="0.25">
      <c r="A719" s="208"/>
      <c r="B719" s="205"/>
      <c r="C719" s="112"/>
      <c r="D719" s="209"/>
      <c r="E719" s="209"/>
      <c r="F719" s="5"/>
      <c r="G719" s="17"/>
      <c r="H719" s="17"/>
    </row>
    <row r="720" spans="1:8" hidden="1" x14ac:dyDescent="0.25">
      <c r="A720" s="208"/>
      <c r="B720" s="20"/>
      <c r="C720" s="209"/>
      <c r="D720" s="209"/>
      <c r="E720" s="209"/>
      <c r="F720" s="5"/>
      <c r="G720" s="17"/>
      <c r="H720" s="17"/>
    </row>
    <row r="721" spans="1:8" hidden="1" x14ac:dyDescent="0.25">
      <c r="A721" s="208"/>
      <c r="B721" s="20"/>
      <c r="C721" s="209"/>
      <c r="D721" s="209"/>
      <c r="E721" s="209"/>
      <c r="F721" s="5"/>
      <c r="G721" s="17"/>
      <c r="H721" s="17"/>
    </row>
    <row r="722" spans="1:8" hidden="1" x14ac:dyDescent="0.25">
      <c r="A722" s="208"/>
      <c r="B722" s="20"/>
      <c r="C722" s="209"/>
      <c r="D722" s="209"/>
      <c r="E722" s="209"/>
      <c r="F722" s="5"/>
      <c r="G722" s="17"/>
      <c r="H722" s="17"/>
    </row>
    <row r="723" spans="1:8" hidden="1" x14ac:dyDescent="0.25">
      <c r="A723" s="208"/>
      <c r="B723" s="20"/>
      <c r="C723" s="209"/>
      <c r="D723" s="209"/>
      <c r="E723" s="209"/>
      <c r="F723" s="5"/>
      <c r="G723" s="17"/>
      <c r="H723" s="17"/>
    </row>
    <row r="724" spans="1:8" ht="63" hidden="1" x14ac:dyDescent="0.25">
      <c r="A724" s="208"/>
      <c r="B724" s="20" t="s">
        <v>54</v>
      </c>
      <c r="C724" s="21">
        <f>C725</f>
        <v>0</v>
      </c>
      <c r="D724" s="21">
        <f t="shared" ref="D724:E724" si="160">D725</f>
        <v>0</v>
      </c>
      <c r="E724" s="21">
        <f t="shared" si="160"/>
        <v>0</v>
      </c>
      <c r="F724" s="5"/>
      <c r="G724" s="17"/>
      <c r="H724" s="17"/>
    </row>
    <row r="725" spans="1:8" hidden="1" x14ac:dyDescent="0.25">
      <c r="A725" s="208"/>
      <c r="B725" s="20"/>
      <c r="C725" s="209"/>
      <c r="D725" s="209"/>
      <c r="E725" s="209"/>
      <c r="F725" s="5"/>
      <c r="G725" s="17"/>
      <c r="H725" s="17"/>
    </row>
    <row r="726" spans="1:8" ht="31.5" hidden="1" x14ac:dyDescent="0.25">
      <c r="A726" s="208"/>
      <c r="B726" s="20" t="s">
        <v>22</v>
      </c>
      <c r="C726" s="21">
        <f>C727</f>
        <v>0</v>
      </c>
      <c r="D726" s="21">
        <f t="shared" ref="D726:E726" si="161">D727</f>
        <v>0</v>
      </c>
      <c r="E726" s="21">
        <f t="shared" si="161"/>
        <v>0</v>
      </c>
      <c r="F726" s="5"/>
      <c r="G726" s="17"/>
      <c r="H726" s="17"/>
    </row>
    <row r="727" spans="1:8" hidden="1" x14ac:dyDescent="0.25">
      <c r="A727" s="208"/>
      <c r="B727" s="20"/>
      <c r="C727" s="209"/>
      <c r="D727" s="209"/>
      <c r="E727" s="209"/>
      <c r="F727" s="5"/>
      <c r="G727" s="17"/>
      <c r="H727" s="17"/>
    </row>
    <row r="728" spans="1:8" ht="63" hidden="1" x14ac:dyDescent="0.25">
      <c r="A728" s="208"/>
      <c r="B728" s="20" t="s">
        <v>71</v>
      </c>
      <c r="C728" s="21">
        <f>C729+C730</f>
        <v>0</v>
      </c>
      <c r="D728" s="21">
        <f t="shared" ref="D728:E728" si="162">D729+D730</f>
        <v>0</v>
      </c>
      <c r="E728" s="21">
        <f t="shared" si="162"/>
        <v>0</v>
      </c>
      <c r="F728" s="5"/>
      <c r="G728" s="17"/>
      <c r="H728" s="17"/>
    </row>
    <row r="729" spans="1:8" ht="36" hidden="1" customHeight="1" x14ac:dyDescent="0.25">
      <c r="A729" s="208"/>
      <c r="B729" s="20"/>
      <c r="C729" s="209"/>
      <c r="D729" s="209"/>
      <c r="E729" s="209"/>
      <c r="F729" s="5"/>
      <c r="G729" s="17"/>
      <c r="H729" s="17"/>
    </row>
    <row r="730" spans="1:8" hidden="1" x14ac:dyDescent="0.25">
      <c r="A730" s="208"/>
      <c r="B730" s="20"/>
      <c r="C730" s="209"/>
      <c r="D730" s="209"/>
      <c r="E730" s="209"/>
      <c r="F730" s="5"/>
      <c r="G730" s="17"/>
      <c r="H730" s="17"/>
    </row>
    <row r="731" spans="1:8" ht="47.25" hidden="1" x14ac:dyDescent="0.25">
      <c r="A731" s="208"/>
      <c r="B731" s="41" t="s">
        <v>30</v>
      </c>
      <c r="C731" s="21">
        <f>C732+C733</f>
        <v>0</v>
      </c>
      <c r="D731" s="21">
        <f t="shared" ref="D731:E731" si="163">D732+D733</f>
        <v>0</v>
      </c>
      <c r="E731" s="21">
        <f t="shared" si="163"/>
        <v>0</v>
      </c>
      <c r="F731" s="5"/>
      <c r="G731" s="17"/>
      <c r="H731" s="17"/>
    </row>
    <row r="732" spans="1:8" ht="114" hidden="1" customHeight="1" x14ac:dyDescent="0.25">
      <c r="A732" s="208"/>
      <c r="B732" s="20"/>
      <c r="C732" s="209"/>
      <c r="D732" s="21"/>
      <c r="E732" s="21"/>
      <c r="F732" s="5"/>
      <c r="G732" s="17"/>
      <c r="H732" s="17"/>
    </row>
    <row r="733" spans="1:8" hidden="1" x14ac:dyDescent="0.25">
      <c r="A733" s="208"/>
      <c r="B733" s="20"/>
      <c r="C733" s="209"/>
      <c r="D733" s="21"/>
      <c r="E733" s="21"/>
      <c r="F733" s="5"/>
      <c r="G733" s="17"/>
      <c r="H733" s="17"/>
    </row>
    <row r="734" spans="1:8" ht="47.25" hidden="1" x14ac:dyDescent="0.25">
      <c r="A734" s="208"/>
      <c r="B734" s="20" t="s">
        <v>23</v>
      </c>
      <c r="C734" s="21">
        <f>C735</f>
        <v>0</v>
      </c>
      <c r="D734" s="21">
        <f t="shared" ref="D734:E734" si="164">D735</f>
        <v>0</v>
      </c>
      <c r="E734" s="21">
        <f t="shared" si="164"/>
        <v>0</v>
      </c>
      <c r="F734" s="5"/>
      <c r="G734" s="17"/>
      <c r="H734" s="17"/>
    </row>
    <row r="735" spans="1:8" ht="35.25" hidden="1" customHeight="1" x14ac:dyDescent="0.25">
      <c r="A735" s="208"/>
      <c r="B735" s="20"/>
      <c r="C735" s="209"/>
      <c r="D735" s="21"/>
      <c r="E735" s="21"/>
      <c r="F735" s="5"/>
      <c r="G735" s="17"/>
      <c r="H735" s="17"/>
    </row>
    <row r="736" spans="1:8" x14ac:dyDescent="0.25">
      <c r="A736" s="208"/>
      <c r="B736" s="73" t="s">
        <v>20</v>
      </c>
      <c r="C736" s="21">
        <f>SUM(C737:C745)</f>
        <v>0</v>
      </c>
      <c r="D736" s="21">
        <f>SUM(D737:D745)</f>
        <v>3484970</v>
      </c>
      <c r="E736" s="21">
        <f>SUM(E737:E745)</f>
        <v>0</v>
      </c>
      <c r="F736" s="5"/>
      <c r="G736" s="17"/>
      <c r="H736" s="17"/>
    </row>
    <row r="737" spans="1:8" ht="35.25" customHeight="1" x14ac:dyDescent="0.25">
      <c r="A737" s="208"/>
      <c r="B737" s="193"/>
      <c r="C737" s="209"/>
      <c r="D737" s="209">
        <f>2984970+500000</f>
        <v>3484970</v>
      </c>
      <c r="E737" s="209"/>
      <c r="F737" s="5" t="s">
        <v>453</v>
      </c>
      <c r="G737" s="17"/>
      <c r="H737" s="17"/>
    </row>
    <row r="738" spans="1:8" ht="51" hidden="1" customHeight="1" x14ac:dyDescent="0.25">
      <c r="A738" s="208"/>
      <c r="B738" s="193"/>
      <c r="C738" s="209"/>
      <c r="D738" s="209"/>
      <c r="E738" s="209"/>
      <c r="F738" s="5"/>
      <c r="G738" s="17"/>
      <c r="H738" s="17"/>
    </row>
    <row r="739" spans="1:8" hidden="1" x14ac:dyDescent="0.25">
      <c r="A739" s="208"/>
      <c r="B739" s="73"/>
      <c r="C739" s="21"/>
      <c r="D739" s="21"/>
      <c r="E739" s="21"/>
      <c r="F739" s="5"/>
      <c r="G739" s="17"/>
      <c r="H739" s="17"/>
    </row>
    <row r="740" spans="1:8" hidden="1" x14ac:dyDescent="0.25">
      <c r="A740" s="208"/>
      <c r="B740" s="73"/>
      <c r="C740" s="21"/>
      <c r="D740" s="21"/>
      <c r="E740" s="21"/>
      <c r="F740" s="5"/>
      <c r="G740" s="17"/>
      <c r="H740" s="17"/>
    </row>
    <row r="741" spans="1:8" hidden="1" x14ac:dyDescent="0.25">
      <c r="A741" s="208"/>
      <c r="B741" s="20"/>
      <c r="C741" s="209"/>
      <c r="D741" s="209"/>
      <c r="E741" s="209"/>
      <c r="F741" s="5"/>
      <c r="G741" s="17"/>
      <c r="H741" s="17"/>
    </row>
    <row r="742" spans="1:8" hidden="1" x14ac:dyDescent="0.25">
      <c r="A742" s="208"/>
      <c r="B742" s="20"/>
      <c r="C742" s="209"/>
      <c r="D742" s="209"/>
      <c r="E742" s="209"/>
      <c r="F742" s="5"/>
      <c r="G742" s="17"/>
      <c r="H742" s="17"/>
    </row>
    <row r="743" spans="1:8" hidden="1" x14ac:dyDescent="0.25">
      <c r="A743" s="208"/>
      <c r="B743" s="73"/>
      <c r="C743" s="21"/>
      <c r="D743" s="21"/>
      <c r="E743" s="21"/>
      <c r="F743" s="5"/>
      <c r="G743" s="17"/>
      <c r="H743" s="17"/>
    </row>
    <row r="744" spans="1:8" hidden="1" x14ac:dyDescent="0.25">
      <c r="A744" s="208"/>
      <c r="B744" s="73"/>
      <c r="C744" s="21"/>
      <c r="D744" s="21"/>
      <c r="E744" s="21"/>
      <c r="F744" s="5"/>
      <c r="G744" s="17"/>
      <c r="H744" s="17"/>
    </row>
    <row r="745" spans="1:8" hidden="1" x14ac:dyDescent="0.25">
      <c r="A745" s="208"/>
      <c r="B745" s="20"/>
      <c r="C745" s="209"/>
      <c r="D745" s="209"/>
      <c r="E745" s="209"/>
      <c r="F745" s="5"/>
      <c r="G745" s="17"/>
      <c r="H745" s="17"/>
    </row>
    <row r="746" spans="1:8" ht="48.75" hidden="1" customHeight="1" x14ac:dyDescent="0.25">
      <c r="A746" s="208"/>
      <c r="B746" s="73" t="s">
        <v>72</v>
      </c>
      <c r="C746" s="21">
        <f>C747</f>
        <v>0</v>
      </c>
      <c r="D746" s="21">
        <f t="shared" ref="D746:E746" si="165">D747</f>
        <v>0</v>
      </c>
      <c r="E746" s="21">
        <f t="shared" si="165"/>
        <v>0</v>
      </c>
      <c r="F746" s="5"/>
      <c r="G746" s="17"/>
      <c r="H746" s="17"/>
    </row>
    <row r="747" spans="1:8" hidden="1" x14ac:dyDescent="0.25">
      <c r="A747" s="208"/>
      <c r="B747" s="20"/>
      <c r="C747" s="209"/>
      <c r="D747" s="209"/>
      <c r="E747" s="209"/>
      <c r="F747" s="5"/>
      <c r="G747" s="17"/>
      <c r="H747" s="17"/>
    </row>
    <row r="748" spans="1:8" ht="31.5" hidden="1" x14ac:dyDescent="0.25">
      <c r="A748" s="208"/>
      <c r="B748" s="73" t="s">
        <v>261</v>
      </c>
      <c r="C748" s="21">
        <f>C749+C750</f>
        <v>0</v>
      </c>
      <c r="D748" s="21">
        <f t="shared" ref="D748:E748" si="166">D749+D750</f>
        <v>0</v>
      </c>
      <c r="E748" s="21">
        <f t="shared" si="166"/>
        <v>0</v>
      </c>
      <c r="F748" s="5"/>
      <c r="G748" s="17"/>
      <c r="H748" s="17"/>
    </row>
    <row r="749" spans="1:8" hidden="1" x14ac:dyDescent="0.25">
      <c r="A749" s="208"/>
      <c r="B749" s="20"/>
      <c r="C749" s="209"/>
      <c r="D749" s="209"/>
      <c r="E749" s="209"/>
      <c r="F749" s="5"/>
      <c r="G749" s="17"/>
      <c r="H749" s="17"/>
    </row>
    <row r="750" spans="1:8" hidden="1" x14ac:dyDescent="0.25">
      <c r="A750" s="208"/>
      <c r="B750" s="196"/>
      <c r="C750" s="209"/>
      <c r="D750" s="209"/>
      <c r="E750" s="209"/>
      <c r="F750" s="5"/>
      <c r="G750" s="17"/>
      <c r="H750" s="17"/>
    </row>
    <row r="751" spans="1:8" ht="31.5" hidden="1" x14ac:dyDescent="0.25">
      <c r="A751" s="208"/>
      <c r="B751" s="73" t="s">
        <v>52</v>
      </c>
      <c r="C751" s="21">
        <f>C752+C753</f>
        <v>0</v>
      </c>
      <c r="D751" s="21">
        <f t="shared" ref="D751:E751" si="167">D752+D753</f>
        <v>0</v>
      </c>
      <c r="E751" s="21">
        <f t="shared" si="167"/>
        <v>0</v>
      </c>
      <c r="F751" s="5"/>
      <c r="G751" s="17"/>
      <c r="H751" s="17"/>
    </row>
    <row r="752" spans="1:8" hidden="1" x14ac:dyDescent="0.25">
      <c r="A752" s="208"/>
      <c r="B752" s="20"/>
      <c r="C752" s="209"/>
      <c r="D752" s="209"/>
      <c r="E752" s="209"/>
      <c r="F752" s="5"/>
      <c r="G752" s="17"/>
      <c r="H752" s="17"/>
    </row>
    <row r="753" spans="1:8" hidden="1" x14ac:dyDescent="0.25">
      <c r="A753" s="208"/>
      <c r="B753" s="20"/>
      <c r="C753" s="209"/>
      <c r="D753" s="209"/>
      <c r="E753" s="209"/>
      <c r="F753" s="5"/>
      <c r="G753" s="17"/>
      <c r="H753" s="17"/>
    </row>
    <row r="754" spans="1:8" ht="47.25" x14ac:dyDescent="0.25">
      <c r="A754" s="208"/>
      <c r="B754" s="73" t="s">
        <v>137</v>
      </c>
      <c r="C754" s="21">
        <f>C755</f>
        <v>0</v>
      </c>
      <c r="D754" s="21">
        <f t="shared" ref="D754:E754" si="168">D755</f>
        <v>150420</v>
      </c>
      <c r="E754" s="21">
        <f t="shared" si="168"/>
        <v>0</v>
      </c>
      <c r="F754" s="5"/>
      <c r="G754" s="17"/>
      <c r="H754" s="17"/>
    </row>
    <row r="755" spans="1:8" ht="18" customHeight="1" x14ac:dyDescent="0.25">
      <c r="A755" s="208"/>
      <c r="B755" s="196"/>
      <c r="C755" s="209"/>
      <c r="D755" s="209">
        <v>150420</v>
      </c>
      <c r="E755" s="209"/>
      <c r="F755" s="5" t="s">
        <v>337</v>
      </c>
      <c r="G755" s="17"/>
      <c r="H755" s="17"/>
    </row>
    <row r="756" spans="1:8" ht="31.5" hidden="1" x14ac:dyDescent="0.25">
      <c r="A756" s="208"/>
      <c r="B756" s="73" t="s">
        <v>55</v>
      </c>
      <c r="C756" s="21">
        <f>C757</f>
        <v>0</v>
      </c>
      <c r="D756" s="21">
        <f t="shared" ref="D756:E756" si="169">D757</f>
        <v>0</v>
      </c>
      <c r="E756" s="21">
        <f t="shared" si="169"/>
        <v>0</v>
      </c>
      <c r="F756" s="5"/>
      <c r="G756" s="17"/>
      <c r="H756" s="17"/>
    </row>
    <row r="757" spans="1:8" hidden="1" x14ac:dyDescent="0.25">
      <c r="A757" s="208"/>
      <c r="B757" s="20"/>
      <c r="C757" s="209"/>
      <c r="D757" s="21"/>
      <c r="E757" s="21"/>
      <c r="F757" s="5"/>
      <c r="G757" s="17"/>
      <c r="H757" s="17"/>
    </row>
    <row r="758" spans="1:8" ht="47.25" x14ac:dyDescent="0.25">
      <c r="A758" s="208"/>
      <c r="B758" s="73" t="s">
        <v>15</v>
      </c>
      <c r="C758" s="21">
        <f>C759+C760+C761</f>
        <v>0</v>
      </c>
      <c r="D758" s="21">
        <f t="shared" ref="D758:E758" si="170">D759+D760+D761</f>
        <v>0</v>
      </c>
      <c r="E758" s="21">
        <f t="shared" si="170"/>
        <v>27678</v>
      </c>
      <c r="F758" s="5"/>
      <c r="G758" s="17"/>
      <c r="H758" s="17"/>
    </row>
    <row r="759" spans="1:8" ht="50.25" customHeight="1" x14ac:dyDescent="0.25">
      <c r="A759" s="208"/>
      <c r="B759" s="196"/>
      <c r="C759" s="209"/>
      <c r="D759" s="209"/>
      <c r="E759" s="209">
        <v>27678</v>
      </c>
      <c r="F759" s="5" t="s">
        <v>338</v>
      </c>
      <c r="G759" s="17"/>
      <c r="H759" s="17"/>
    </row>
    <row r="760" spans="1:8" hidden="1" x14ac:dyDescent="0.25">
      <c r="A760" s="208"/>
      <c r="B760" s="73"/>
      <c r="C760" s="209"/>
      <c r="D760" s="209"/>
      <c r="E760" s="209"/>
      <c r="F760" s="206"/>
      <c r="G760" s="17"/>
      <c r="H760" s="17"/>
    </row>
    <row r="761" spans="1:8" hidden="1" x14ac:dyDescent="0.25">
      <c r="A761" s="208"/>
      <c r="B761" s="73"/>
      <c r="C761" s="209"/>
      <c r="D761" s="209"/>
      <c r="E761" s="209"/>
      <c r="F761" s="206"/>
      <c r="G761" s="17"/>
      <c r="H761" s="17"/>
    </row>
    <row r="762" spans="1:8" ht="47.25" x14ac:dyDescent="0.25">
      <c r="A762" s="208"/>
      <c r="B762" s="73" t="s">
        <v>56</v>
      </c>
      <c r="C762" s="21">
        <f>C763</f>
        <v>0</v>
      </c>
      <c r="D762" s="21">
        <f t="shared" ref="D762:E762" si="171">D763</f>
        <v>131510</v>
      </c>
      <c r="E762" s="21">
        <f t="shared" si="171"/>
        <v>0</v>
      </c>
      <c r="F762" s="206"/>
      <c r="G762" s="17"/>
      <c r="H762" s="17"/>
    </row>
    <row r="763" spans="1:8" ht="22.5" customHeight="1" x14ac:dyDescent="0.25">
      <c r="A763" s="208"/>
      <c r="B763" s="196"/>
      <c r="C763" s="209"/>
      <c r="D763" s="209">
        <v>131510</v>
      </c>
      <c r="E763" s="209"/>
      <c r="F763" s="5" t="s">
        <v>339</v>
      </c>
      <c r="G763" s="17"/>
      <c r="H763" s="17"/>
    </row>
    <row r="764" spans="1:8" ht="47.25" hidden="1" x14ac:dyDescent="0.25">
      <c r="A764" s="208"/>
      <c r="B764" s="20" t="s">
        <v>57</v>
      </c>
      <c r="C764" s="21">
        <f>SUM(C765:C768)</f>
        <v>0</v>
      </c>
      <c r="D764" s="21">
        <f t="shared" ref="D764:E764" si="172">SUM(D765:D768)</f>
        <v>0</v>
      </c>
      <c r="E764" s="21">
        <f t="shared" si="172"/>
        <v>0</v>
      </c>
      <c r="F764" s="206"/>
      <c r="G764" s="17"/>
      <c r="H764" s="17"/>
    </row>
    <row r="765" spans="1:8" hidden="1" x14ac:dyDescent="0.25">
      <c r="A765" s="208"/>
      <c r="B765" s="196"/>
      <c r="C765" s="209"/>
      <c r="D765" s="209"/>
      <c r="E765" s="209"/>
      <c r="F765" s="42"/>
      <c r="G765" s="17"/>
      <c r="H765" s="17"/>
    </row>
    <row r="766" spans="1:8" hidden="1" x14ac:dyDescent="0.25">
      <c r="A766" s="208"/>
      <c r="B766" s="196"/>
      <c r="C766" s="209"/>
      <c r="D766" s="21"/>
      <c r="E766" s="21"/>
      <c r="F766" s="206"/>
      <c r="G766" s="17"/>
      <c r="H766" s="17"/>
    </row>
    <row r="767" spans="1:8" hidden="1" x14ac:dyDescent="0.25">
      <c r="A767" s="208"/>
      <c r="B767" s="196"/>
      <c r="C767" s="112"/>
      <c r="D767" s="21"/>
      <c r="E767" s="21"/>
      <c r="F767" s="5"/>
      <c r="G767" s="17"/>
      <c r="H767" s="17"/>
    </row>
    <row r="768" spans="1:8" hidden="1" x14ac:dyDescent="0.25">
      <c r="A768" s="208"/>
      <c r="B768" s="196"/>
      <c r="C768" s="112"/>
      <c r="D768" s="21"/>
      <c r="E768" s="21"/>
      <c r="F768" s="206"/>
      <c r="G768" s="17"/>
      <c r="H768" s="17"/>
    </row>
    <row r="769" spans="1:8" ht="37.5" hidden="1" customHeight="1" x14ac:dyDescent="0.25">
      <c r="A769" s="208"/>
      <c r="B769" s="73" t="s">
        <v>66</v>
      </c>
      <c r="C769" s="21">
        <f>C770</f>
        <v>0</v>
      </c>
      <c r="D769" s="21">
        <f t="shared" ref="D769:E769" si="173">D770</f>
        <v>0</v>
      </c>
      <c r="E769" s="21">
        <f t="shared" si="173"/>
        <v>0</v>
      </c>
      <c r="F769" s="206"/>
      <c r="G769" s="17"/>
      <c r="H769" s="17"/>
    </row>
    <row r="770" spans="1:8" hidden="1" x14ac:dyDescent="0.25">
      <c r="A770" s="208"/>
      <c r="B770" s="205"/>
      <c r="C770" s="112"/>
      <c r="D770" s="21"/>
      <c r="E770" s="21"/>
      <c r="F770" s="206"/>
      <c r="G770" s="17"/>
      <c r="H770" s="17"/>
    </row>
    <row r="771" spans="1:8" ht="31.5" hidden="1" x14ac:dyDescent="0.25">
      <c r="A771" s="208"/>
      <c r="B771" s="73" t="s">
        <v>37</v>
      </c>
      <c r="C771" s="21">
        <f>C772</f>
        <v>0</v>
      </c>
      <c r="D771" s="21">
        <f t="shared" ref="D771:E771" si="174">D772</f>
        <v>0</v>
      </c>
      <c r="E771" s="21">
        <f t="shared" si="174"/>
        <v>0</v>
      </c>
      <c r="F771" s="206"/>
      <c r="G771" s="17"/>
      <c r="H771" s="17"/>
    </row>
    <row r="772" spans="1:8" hidden="1" x14ac:dyDescent="0.25">
      <c r="A772" s="208"/>
      <c r="B772" s="205"/>
      <c r="C772" s="112"/>
      <c r="D772" s="21"/>
      <c r="E772" s="21"/>
      <c r="F772" s="206"/>
      <c r="G772" s="17"/>
      <c r="H772" s="17"/>
    </row>
    <row r="773" spans="1:8" ht="34.5" hidden="1" customHeight="1" x14ac:dyDescent="0.25">
      <c r="A773" s="208"/>
      <c r="B773" s="73" t="s">
        <v>17</v>
      </c>
      <c r="C773" s="21">
        <f>C774+C775</f>
        <v>0</v>
      </c>
      <c r="D773" s="21">
        <f t="shared" ref="D773:E773" si="175">D774+D775</f>
        <v>0</v>
      </c>
      <c r="E773" s="21">
        <f t="shared" si="175"/>
        <v>0</v>
      </c>
      <c r="F773" s="206"/>
      <c r="G773" s="17"/>
      <c r="H773" s="17"/>
    </row>
    <row r="774" spans="1:8" hidden="1" x14ac:dyDescent="0.25">
      <c r="A774" s="208"/>
      <c r="B774" s="205"/>
      <c r="C774" s="204"/>
      <c r="D774" s="209"/>
      <c r="E774" s="209"/>
      <c r="F774" s="197"/>
      <c r="G774" s="17"/>
      <c r="H774" s="17"/>
    </row>
    <row r="775" spans="1:8" hidden="1" x14ac:dyDescent="0.25">
      <c r="A775" s="208"/>
      <c r="B775" s="205"/>
      <c r="C775" s="112"/>
      <c r="D775" s="21"/>
      <c r="E775" s="21"/>
      <c r="F775" s="206"/>
      <c r="G775" s="17"/>
      <c r="H775" s="17"/>
    </row>
    <row r="776" spans="1:8" ht="47.25" x14ac:dyDescent="0.25">
      <c r="A776" s="208"/>
      <c r="B776" s="73" t="s">
        <v>183</v>
      </c>
      <c r="C776" s="21">
        <f>C777+C778</f>
        <v>0</v>
      </c>
      <c r="D776" s="21">
        <f t="shared" ref="D776:E776" si="176">D777+D778</f>
        <v>524600</v>
      </c>
      <c r="E776" s="21">
        <f t="shared" si="176"/>
        <v>0</v>
      </c>
      <c r="F776" s="206"/>
      <c r="G776" s="17"/>
      <c r="H776" s="17"/>
    </row>
    <row r="777" spans="1:8" ht="20.25" customHeight="1" x14ac:dyDescent="0.25">
      <c r="A777" s="208"/>
      <c r="B777" s="196"/>
      <c r="C777" s="209"/>
      <c r="D777" s="209">
        <v>524600</v>
      </c>
      <c r="E777" s="209"/>
      <c r="F777" s="5" t="s">
        <v>339</v>
      </c>
      <c r="G777" s="17"/>
      <c r="H777" s="17"/>
    </row>
    <row r="778" spans="1:8" hidden="1" x14ac:dyDescent="0.25">
      <c r="A778" s="208"/>
      <c r="B778" s="196"/>
      <c r="C778" s="209"/>
      <c r="D778" s="209"/>
      <c r="E778" s="209"/>
      <c r="F778" s="206"/>
      <c r="G778" s="17"/>
      <c r="H778" s="17"/>
    </row>
    <row r="779" spans="1:8" ht="31.5" x14ac:dyDescent="0.25">
      <c r="A779" s="208"/>
      <c r="B779" s="73" t="s">
        <v>277</v>
      </c>
      <c r="C779" s="21">
        <f>C780+C781</f>
        <v>0</v>
      </c>
      <c r="D779" s="21">
        <f t="shared" ref="D779:E779" si="177">D780+D781</f>
        <v>0</v>
      </c>
      <c r="E779" s="21">
        <f t="shared" si="177"/>
        <v>0</v>
      </c>
      <c r="F779" s="206"/>
      <c r="G779" s="17"/>
      <c r="H779" s="17"/>
    </row>
    <row r="780" spans="1:8" ht="36" hidden="1" customHeight="1" x14ac:dyDescent="0.25">
      <c r="A780" s="208"/>
      <c r="B780" s="196"/>
      <c r="C780" s="209"/>
      <c r="D780" s="209"/>
      <c r="E780" s="209"/>
      <c r="F780" s="197"/>
      <c r="G780" s="17"/>
      <c r="H780" s="17"/>
    </row>
    <row r="781" spans="1:8" ht="33.75" customHeight="1" x14ac:dyDescent="0.25">
      <c r="A781" s="208"/>
      <c r="B781" s="196"/>
      <c r="C781" s="209"/>
      <c r="D781" s="209"/>
      <c r="E781" s="209"/>
      <c r="F781" s="5" t="s">
        <v>397</v>
      </c>
      <c r="G781" s="17"/>
      <c r="H781" s="17"/>
    </row>
    <row r="782" spans="1:8" ht="31.5" hidden="1" customHeight="1" x14ac:dyDescent="0.25">
      <c r="A782" s="208"/>
      <c r="B782" s="73" t="s">
        <v>53</v>
      </c>
      <c r="C782" s="21">
        <f>C783</f>
        <v>0</v>
      </c>
      <c r="D782" s="21">
        <f t="shared" ref="D782:E782" si="178">D783</f>
        <v>0</v>
      </c>
      <c r="E782" s="21">
        <f t="shared" si="178"/>
        <v>0</v>
      </c>
      <c r="F782" s="206"/>
      <c r="G782" s="17"/>
      <c r="H782" s="17"/>
    </row>
    <row r="783" spans="1:8" ht="15.75" hidden="1" customHeight="1" x14ac:dyDescent="0.25">
      <c r="A783" s="208"/>
      <c r="B783" s="205"/>
      <c r="C783" s="204"/>
      <c r="D783" s="21"/>
      <c r="E783" s="21"/>
      <c r="F783" s="206"/>
      <c r="G783" s="17"/>
      <c r="H783" s="17"/>
    </row>
    <row r="784" spans="1:8" ht="47.25" hidden="1" x14ac:dyDescent="0.25">
      <c r="A784" s="208"/>
      <c r="B784" s="20" t="s">
        <v>59</v>
      </c>
      <c r="C784" s="21">
        <f>C785</f>
        <v>0</v>
      </c>
      <c r="D784" s="21">
        <f t="shared" ref="D784:E784" si="179">D785</f>
        <v>0</v>
      </c>
      <c r="E784" s="21">
        <f t="shared" si="179"/>
        <v>0</v>
      </c>
      <c r="F784" s="206"/>
      <c r="G784" s="17"/>
      <c r="H784" s="17"/>
    </row>
    <row r="785" spans="1:14" hidden="1" x14ac:dyDescent="0.25">
      <c r="A785" s="208"/>
      <c r="B785" s="205"/>
      <c r="C785" s="204"/>
      <c r="D785" s="21"/>
      <c r="E785" s="21"/>
      <c r="F785" s="206"/>
      <c r="G785" s="17"/>
      <c r="H785" s="17"/>
    </row>
    <row r="786" spans="1:14" ht="47.25" customHeight="1" x14ac:dyDescent="0.25">
      <c r="A786" s="208"/>
      <c r="B786" s="20" t="s">
        <v>188</v>
      </c>
      <c r="C786" s="21">
        <f>SUM(C787:C789)</f>
        <v>0</v>
      </c>
      <c r="D786" s="21">
        <f t="shared" ref="D786:E786" si="180">SUM(D787:D789)</f>
        <v>650000</v>
      </c>
      <c r="E786" s="21">
        <f t="shared" si="180"/>
        <v>0</v>
      </c>
      <c r="F786" s="5"/>
      <c r="G786" s="17"/>
      <c r="H786" s="17"/>
    </row>
    <row r="787" spans="1:14" ht="52.5" hidden="1" customHeight="1" x14ac:dyDescent="0.25">
      <c r="A787" s="208"/>
      <c r="B787" s="205"/>
      <c r="C787" s="204"/>
      <c r="D787" s="209"/>
      <c r="E787" s="209"/>
      <c r="F787" s="110"/>
      <c r="G787" s="17"/>
      <c r="H787" s="17"/>
    </row>
    <row r="788" spans="1:14" ht="33.75" customHeight="1" x14ac:dyDescent="0.25">
      <c r="A788" s="208"/>
      <c r="B788" s="205"/>
      <c r="C788" s="204"/>
      <c r="D788" s="209">
        <v>650000</v>
      </c>
      <c r="E788" s="209"/>
      <c r="F788" s="5" t="s">
        <v>434</v>
      </c>
      <c r="G788" s="17"/>
      <c r="H788" s="17"/>
    </row>
    <row r="789" spans="1:14" ht="51.75" customHeight="1" x14ac:dyDescent="0.25">
      <c r="A789" s="208"/>
      <c r="B789" s="205"/>
      <c r="C789" s="204"/>
      <c r="D789" s="209"/>
      <c r="E789" s="209"/>
      <c r="F789" s="197" t="s">
        <v>398</v>
      </c>
      <c r="G789" s="17"/>
      <c r="H789" s="17"/>
    </row>
    <row r="790" spans="1:14" ht="31.5" hidden="1" x14ac:dyDescent="0.25">
      <c r="A790" s="208"/>
      <c r="B790" s="20" t="s">
        <v>278</v>
      </c>
      <c r="C790" s="21">
        <f>C791</f>
        <v>0</v>
      </c>
      <c r="D790" s="21">
        <f t="shared" ref="D790:E790" si="181">D791</f>
        <v>0</v>
      </c>
      <c r="E790" s="21">
        <f t="shared" si="181"/>
        <v>0</v>
      </c>
      <c r="F790" s="206"/>
      <c r="G790" s="17"/>
      <c r="H790" s="17"/>
    </row>
    <row r="791" spans="1:14" hidden="1" x14ac:dyDescent="0.25">
      <c r="A791" s="208"/>
      <c r="B791" s="205"/>
      <c r="C791" s="204"/>
      <c r="D791" s="209"/>
      <c r="E791" s="209"/>
      <c r="F791" s="206"/>
      <c r="G791" s="17"/>
      <c r="H791" s="17"/>
    </row>
    <row r="792" spans="1:14" s="57" customFormat="1" ht="47.25" x14ac:dyDescent="0.25">
      <c r="A792" s="4"/>
      <c r="B792" s="20" t="s">
        <v>262</v>
      </c>
      <c r="C792" s="21">
        <f>SUM(C793:C797)</f>
        <v>0</v>
      </c>
      <c r="D792" s="21">
        <f t="shared" ref="D792:E792" si="182">SUM(D793:D797)</f>
        <v>300000</v>
      </c>
      <c r="E792" s="21">
        <f t="shared" si="182"/>
        <v>0</v>
      </c>
      <c r="F792" s="170"/>
      <c r="G792" s="17"/>
      <c r="H792" s="17"/>
      <c r="I792" s="56"/>
      <c r="J792" s="56"/>
      <c r="K792" s="56"/>
      <c r="L792" s="56"/>
      <c r="M792" s="56"/>
      <c r="N792" s="56"/>
    </row>
    <row r="793" spans="1:14" ht="18" customHeight="1" x14ac:dyDescent="0.25">
      <c r="A793" s="208"/>
      <c r="B793" s="196"/>
      <c r="C793" s="209"/>
      <c r="D793" s="209">
        <v>300000</v>
      </c>
      <c r="E793" s="209"/>
      <c r="F793" s="197" t="s">
        <v>340</v>
      </c>
      <c r="G793" s="17"/>
      <c r="H793" s="17"/>
    </row>
    <row r="794" spans="1:14" hidden="1" x14ac:dyDescent="0.25">
      <c r="A794" s="208"/>
      <c r="B794" s="196"/>
      <c r="C794" s="209"/>
      <c r="D794" s="209"/>
      <c r="E794" s="209"/>
      <c r="F794" s="206"/>
      <c r="G794" s="17"/>
      <c r="H794" s="17"/>
    </row>
    <row r="795" spans="1:14" hidden="1" x14ac:dyDescent="0.25">
      <c r="A795" s="208"/>
      <c r="B795" s="205"/>
      <c r="C795" s="204"/>
      <c r="D795" s="209"/>
      <c r="E795" s="209"/>
      <c r="F795" s="206"/>
      <c r="G795" s="17"/>
      <c r="H795" s="17"/>
    </row>
    <row r="796" spans="1:14" hidden="1" x14ac:dyDescent="0.25">
      <c r="A796" s="208"/>
      <c r="B796" s="205"/>
      <c r="C796" s="204"/>
      <c r="D796" s="209"/>
      <c r="E796" s="209"/>
      <c r="F796" s="206"/>
      <c r="G796" s="17"/>
      <c r="H796" s="17"/>
    </row>
    <row r="797" spans="1:14" hidden="1" x14ac:dyDescent="0.25">
      <c r="A797" s="208"/>
      <c r="B797" s="20"/>
      <c r="C797" s="209"/>
      <c r="D797" s="209"/>
      <c r="E797" s="209"/>
      <c r="F797" s="206"/>
      <c r="G797" s="17"/>
      <c r="H797" s="17"/>
    </row>
    <row r="798" spans="1:14" ht="31.5" x14ac:dyDescent="0.25">
      <c r="A798" s="208"/>
      <c r="B798" s="20" t="s">
        <v>115</v>
      </c>
      <c r="C798" s="21">
        <f>C799</f>
        <v>0</v>
      </c>
      <c r="D798" s="21">
        <f t="shared" ref="D798:E798" si="183">D799</f>
        <v>56740</v>
      </c>
      <c r="E798" s="21">
        <f t="shared" si="183"/>
        <v>0</v>
      </c>
      <c r="F798" s="206"/>
      <c r="G798" s="17"/>
      <c r="H798" s="17"/>
    </row>
    <row r="799" spans="1:14" ht="20.25" customHeight="1" x14ac:dyDescent="0.25">
      <c r="A799" s="208"/>
      <c r="B799" s="196"/>
      <c r="C799" s="209"/>
      <c r="D799" s="209">
        <v>56740</v>
      </c>
      <c r="E799" s="209"/>
      <c r="F799" s="5" t="s">
        <v>337</v>
      </c>
      <c r="G799" s="17"/>
      <c r="H799" s="17"/>
    </row>
    <row r="800" spans="1:14" ht="65.25" hidden="1" customHeight="1" x14ac:dyDescent="0.25">
      <c r="A800" s="208"/>
      <c r="B800" s="20" t="s">
        <v>189</v>
      </c>
      <c r="C800" s="21">
        <f>SUM(C801:C805)</f>
        <v>0</v>
      </c>
      <c r="D800" s="21">
        <f t="shared" ref="D800:E800" si="184">SUM(D801:D805)</f>
        <v>0</v>
      </c>
      <c r="E800" s="21">
        <f t="shared" si="184"/>
        <v>0</v>
      </c>
      <c r="F800" s="206"/>
      <c r="G800" s="17"/>
      <c r="H800" s="17"/>
    </row>
    <row r="801" spans="1:818" hidden="1" x14ac:dyDescent="0.25">
      <c r="A801" s="208"/>
      <c r="B801" s="196"/>
      <c r="C801" s="209"/>
      <c r="D801" s="209"/>
      <c r="E801" s="209"/>
      <c r="F801" s="206"/>
      <c r="G801" s="17"/>
      <c r="H801" s="17"/>
    </row>
    <row r="802" spans="1:818" hidden="1" x14ac:dyDescent="0.25">
      <c r="A802" s="208"/>
      <c r="B802" s="196"/>
      <c r="C802" s="209"/>
      <c r="D802" s="209"/>
      <c r="E802" s="209"/>
      <c r="F802" s="206"/>
      <c r="G802" s="17"/>
      <c r="H802" s="17"/>
    </row>
    <row r="803" spans="1:818" hidden="1" x14ac:dyDescent="0.25">
      <c r="A803" s="208"/>
      <c r="B803" s="196"/>
      <c r="C803" s="209"/>
      <c r="D803" s="209"/>
      <c r="E803" s="209"/>
      <c r="F803" s="206"/>
      <c r="G803" s="17"/>
      <c r="H803" s="17"/>
    </row>
    <row r="804" spans="1:818" hidden="1" x14ac:dyDescent="0.25">
      <c r="A804" s="208"/>
      <c r="B804" s="20"/>
      <c r="C804" s="21"/>
      <c r="D804" s="21"/>
      <c r="E804" s="21"/>
      <c r="F804" s="206"/>
      <c r="G804" s="17"/>
      <c r="H804" s="17"/>
    </row>
    <row r="805" spans="1:818" hidden="1" x14ac:dyDescent="0.25">
      <c r="A805" s="208"/>
      <c r="B805" s="205"/>
      <c r="C805" s="204"/>
      <c r="D805" s="209"/>
      <c r="E805" s="209"/>
      <c r="F805" s="206"/>
      <c r="G805" s="17"/>
      <c r="H805" s="17"/>
    </row>
    <row r="806" spans="1:818" ht="63" hidden="1" x14ac:dyDescent="0.25">
      <c r="A806" s="208"/>
      <c r="B806" s="20" t="s">
        <v>186</v>
      </c>
      <c r="C806" s="21">
        <f>C807+C808</f>
        <v>0</v>
      </c>
      <c r="D806" s="21">
        <f t="shared" ref="D806:E806" si="185">D807+D808</f>
        <v>0</v>
      </c>
      <c r="E806" s="21">
        <f t="shared" si="185"/>
        <v>0</v>
      </c>
      <c r="F806" s="206"/>
      <c r="G806" s="17"/>
      <c r="H806" s="17"/>
    </row>
    <row r="807" spans="1:818" hidden="1" x14ac:dyDescent="0.25">
      <c r="A807" s="208"/>
      <c r="B807" s="20"/>
      <c r="C807" s="204"/>
      <c r="D807" s="209"/>
      <c r="E807" s="209"/>
      <c r="F807" s="6"/>
      <c r="G807" s="17"/>
      <c r="H807" s="17"/>
    </row>
    <row r="808" spans="1:818" hidden="1" x14ac:dyDescent="0.25">
      <c r="A808" s="208"/>
      <c r="B808" s="205"/>
      <c r="C808" s="204"/>
      <c r="D808" s="209"/>
      <c r="E808" s="209"/>
      <c r="F808" s="206"/>
      <c r="G808" s="17"/>
      <c r="H808" s="17"/>
    </row>
    <row r="809" spans="1:818" ht="63" x14ac:dyDescent="0.25">
      <c r="A809" s="208" t="s">
        <v>239</v>
      </c>
      <c r="B809" s="94" t="s">
        <v>240</v>
      </c>
      <c r="C809" s="7">
        <f>C810+C822+C824+C826</f>
        <v>0</v>
      </c>
      <c r="D809" s="7">
        <f t="shared" ref="D809:E809" si="186">D810+D822+D824+D826</f>
        <v>220000</v>
      </c>
      <c r="E809" s="7">
        <f t="shared" si="186"/>
        <v>220000</v>
      </c>
      <c r="F809" s="206"/>
      <c r="G809" s="17"/>
      <c r="H809" s="17"/>
    </row>
    <row r="810" spans="1:818" ht="31.5" x14ac:dyDescent="0.25">
      <c r="A810" s="208"/>
      <c r="B810" s="20" t="s">
        <v>19</v>
      </c>
      <c r="C810" s="21">
        <f>SUM(C811:C821)</f>
        <v>0</v>
      </c>
      <c r="D810" s="21">
        <f t="shared" ref="D810:E810" si="187">SUM(D811:D821)</f>
        <v>0</v>
      </c>
      <c r="E810" s="21">
        <f t="shared" si="187"/>
        <v>220000</v>
      </c>
      <c r="F810" s="206"/>
      <c r="G810" s="17"/>
      <c r="H810" s="17"/>
    </row>
    <row r="811" spans="1:818" s="115" customFormat="1" ht="82.5" hidden="1" customHeight="1" x14ac:dyDescent="0.25">
      <c r="A811" s="61"/>
      <c r="B811" s="113"/>
      <c r="C811" s="204"/>
      <c r="D811" s="209"/>
      <c r="E811" s="209"/>
      <c r="F811" s="110"/>
      <c r="G811" s="17"/>
      <c r="H811" s="17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  <c r="AB811" s="114"/>
      <c r="AC811" s="114"/>
      <c r="AD811" s="114"/>
      <c r="AE811" s="114"/>
      <c r="AF811" s="114"/>
      <c r="AG811" s="114"/>
      <c r="AH811" s="114"/>
      <c r="AI811" s="114"/>
      <c r="AJ811" s="114"/>
      <c r="AK811" s="114"/>
      <c r="AL811" s="114"/>
      <c r="AM811" s="114"/>
      <c r="AN811" s="114"/>
      <c r="AO811" s="114"/>
      <c r="AP811" s="114"/>
      <c r="AQ811" s="114"/>
      <c r="AR811" s="114"/>
      <c r="AS811" s="114"/>
      <c r="AT811" s="114"/>
      <c r="AU811" s="114"/>
      <c r="AV811" s="114"/>
      <c r="AW811" s="114"/>
      <c r="AX811" s="114"/>
      <c r="AY811" s="114"/>
      <c r="AZ811" s="114"/>
      <c r="BA811" s="114"/>
      <c r="BB811" s="114"/>
      <c r="BC811" s="114"/>
      <c r="BD811" s="114"/>
      <c r="BE811" s="114"/>
      <c r="BF811" s="114"/>
      <c r="BG811" s="114"/>
      <c r="BH811" s="114"/>
      <c r="BI811" s="114"/>
      <c r="BJ811" s="114"/>
      <c r="BK811" s="114"/>
      <c r="BL811" s="114"/>
      <c r="BM811" s="114"/>
      <c r="BN811" s="114"/>
      <c r="BO811" s="114"/>
      <c r="BP811" s="114"/>
      <c r="BQ811" s="114"/>
      <c r="BR811" s="114"/>
      <c r="BS811" s="114"/>
      <c r="BT811" s="114"/>
      <c r="BU811" s="114"/>
      <c r="BV811" s="114"/>
      <c r="BW811" s="114"/>
      <c r="BX811" s="114"/>
      <c r="BY811" s="114"/>
      <c r="BZ811" s="114"/>
      <c r="CA811" s="114"/>
      <c r="CB811" s="114"/>
      <c r="CC811" s="114"/>
      <c r="CD811" s="114"/>
      <c r="CE811" s="114"/>
      <c r="CF811" s="114"/>
      <c r="CG811" s="114"/>
      <c r="CH811" s="114"/>
      <c r="CI811" s="114"/>
      <c r="CJ811" s="114"/>
      <c r="CK811" s="114"/>
      <c r="CL811" s="114"/>
      <c r="CM811" s="114"/>
      <c r="CN811" s="114"/>
      <c r="CO811" s="114"/>
      <c r="CP811" s="114"/>
      <c r="CQ811" s="114"/>
      <c r="CR811" s="114"/>
      <c r="CS811" s="114"/>
      <c r="CT811" s="114"/>
      <c r="CU811" s="114"/>
      <c r="CV811" s="114"/>
      <c r="CW811" s="114"/>
      <c r="CX811" s="114"/>
      <c r="CY811" s="114"/>
      <c r="CZ811" s="114"/>
      <c r="DA811" s="114"/>
      <c r="DB811" s="114"/>
      <c r="DC811" s="114"/>
      <c r="DD811" s="114"/>
      <c r="DE811" s="114"/>
      <c r="DF811" s="114"/>
      <c r="DG811" s="114"/>
      <c r="DH811" s="114"/>
      <c r="DI811" s="114"/>
      <c r="DJ811" s="114"/>
      <c r="DK811" s="114"/>
      <c r="DL811" s="114"/>
      <c r="DM811" s="114"/>
      <c r="DN811" s="114"/>
      <c r="DO811" s="114"/>
      <c r="DP811" s="114"/>
      <c r="DQ811" s="114"/>
      <c r="DR811" s="114"/>
      <c r="DS811" s="114"/>
      <c r="DT811" s="114"/>
      <c r="DU811" s="114"/>
      <c r="DV811" s="114"/>
      <c r="DW811" s="114"/>
      <c r="DX811" s="114"/>
      <c r="DY811" s="114"/>
      <c r="DZ811" s="114"/>
      <c r="EA811" s="114"/>
      <c r="EB811" s="114"/>
      <c r="EC811" s="114"/>
      <c r="ED811" s="114"/>
      <c r="EE811" s="114"/>
      <c r="EF811" s="114"/>
      <c r="EG811" s="114"/>
      <c r="EH811" s="114"/>
      <c r="EI811" s="114"/>
      <c r="EJ811" s="114"/>
      <c r="EK811" s="114"/>
      <c r="EL811" s="114"/>
      <c r="EM811" s="114"/>
      <c r="EN811" s="114"/>
      <c r="EO811" s="114"/>
      <c r="EP811" s="114"/>
      <c r="EQ811" s="114"/>
      <c r="ER811" s="114"/>
      <c r="ES811" s="114"/>
      <c r="ET811" s="114"/>
      <c r="EU811" s="114"/>
      <c r="EV811" s="114"/>
      <c r="EW811" s="114"/>
      <c r="EX811" s="114"/>
      <c r="EY811" s="114"/>
      <c r="EZ811" s="114"/>
      <c r="FA811" s="114"/>
      <c r="FB811" s="114"/>
      <c r="FC811" s="114"/>
      <c r="FD811" s="114"/>
      <c r="FE811" s="114"/>
      <c r="FF811" s="114"/>
      <c r="FG811" s="114"/>
      <c r="FH811" s="114"/>
      <c r="FI811" s="114"/>
      <c r="FJ811" s="114"/>
      <c r="FK811" s="114"/>
      <c r="FL811" s="114"/>
      <c r="FM811" s="114"/>
      <c r="FN811" s="114"/>
      <c r="FO811" s="114"/>
      <c r="FP811" s="114"/>
      <c r="FQ811" s="114"/>
      <c r="FR811" s="114"/>
      <c r="FS811" s="114"/>
      <c r="FT811" s="114"/>
      <c r="FU811" s="114"/>
      <c r="FV811" s="114"/>
      <c r="FW811" s="114"/>
      <c r="FX811" s="114"/>
      <c r="FY811" s="114"/>
      <c r="FZ811" s="114"/>
      <c r="GA811" s="114"/>
      <c r="GB811" s="114"/>
      <c r="GC811" s="114"/>
      <c r="GD811" s="114"/>
      <c r="GE811" s="114"/>
      <c r="GF811" s="114"/>
      <c r="GG811" s="114"/>
      <c r="GH811" s="114"/>
      <c r="GI811" s="114"/>
      <c r="GJ811" s="114"/>
      <c r="GK811" s="114"/>
      <c r="GL811" s="114"/>
      <c r="GM811" s="114"/>
      <c r="GN811" s="114"/>
      <c r="GO811" s="114"/>
      <c r="GP811" s="114"/>
      <c r="GQ811" s="114"/>
      <c r="GR811" s="114"/>
      <c r="GS811" s="114"/>
      <c r="GT811" s="114"/>
      <c r="GU811" s="114"/>
      <c r="GV811" s="114"/>
      <c r="GW811" s="114"/>
      <c r="GX811" s="114"/>
      <c r="GY811" s="114"/>
      <c r="GZ811" s="114"/>
      <c r="HA811" s="114"/>
      <c r="HB811" s="114"/>
      <c r="HC811" s="114"/>
      <c r="HD811" s="114"/>
      <c r="HE811" s="114"/>
      <c r="HF811" s="114"/>
      <c r="HG811" s="114"/>
      <c r="HH811" s="114"/>
      <c r="HI811" s="114"/>
      <c r="HJ811" s="114"/>
      <c r="HK811" s="114"/>
      <c r="HL811" s="114"/>
      <c r="HM811" s="114"/>
      <c r="HN811" s="114"/>
      <c r="HO811" s="114"/>
      <c r="HP811" s="114"/>
      <c r="HQ811" s="114"/>
      <c r="HR811" s="114"/>
      <c r="HS811" s="114"/>
      <c r="HT811" s="114"/>
      <c r="HU811" s="114"/>
      <c r="HV811" s="114"/>
      <c r="HW811" s="114"/>
      <c r="HX811" s="114"/>
      <c r="HY811" s="114"/>
      <c r="HZ811" s="114"/>
      <c r="IA811" s="114"/>
      <c r="IB811" s="114"/>
      <c r="IC811" s="114"/>
      <c r="ID811" s="114"/>
      <c r="IE811" s="114"/>
      <c r="IF811" s="114"/>
      <c r="IG811" s="114"/>
      <c r="IH811" s="114"/>
      <c r="II811" s="114"/>
      <c r="IJ811" s="114"/>
      <c r="IK811" s="114"/>
      <c r="IL811" s="114"/>
      <c r="IM811" s="114"/>
      <c r="IN811" s="114"/>
      <c r="IO811" s="114"/>
      <c r="IP811" s="114"/>
      <c r="IQ811" s="114"/>
      <c r="IR811" s="114"/>
      <c r="IS811" s="114"/>
      <c r="IT811" s="114"/>
      <c r="IU811" s="114"/>
      <c r="IV811" s="114"/>
      <c r="IW811" s="114"/>
      <c r="IX811" s="114"/>
      <c r="IY811" s="114"/>
      <c r="IZ811" s="114"/>
      <c r="JA811" s="114"/>
      <c r="JB811" s="114"/>
      <c r="JC811" s="114"/>
      <c r="JD811" s="114"/>
      <c r="JE811" s="114"/>
      <c r="JF811" s="114"/>
      <c r="JG811" s="114"/>
      <c r="JH811" s="114"/>
      <c r="JI811" s="114"/>
      <c r="JJ811" s="114"/>
      <c r="JK811" s="114"/>
      <c r="JL811" s="114"/>
      <c r="JM811" s="114"/>
      <c r="JN811" s="114"/>
      <c r="JO811" s="114"/>
      <c r="JP811" s="114"/>
      <c r="JQ811" s="114"/>
      <c r="JR811" s="114"/>
      <c r="JS811" s="114"/>
      <c r="JT811" s="114"/>
      <c r="JU811" s="114"/>
      <c r="JV811" s="114"/>
      <c r="JW811" s="114"/>
      <c r="JX811" s="114"/>
      <c r="JY811" s="114"/>
      <c r="JZ811" s="114"/>
      <c r="KA811" s="114"/>
      <c r="KB811" s="114"/>
      <c r="KC811" s="114"/>
      <c r="KD811" s="114"/>
      <c r="KE811" s="114"/>
      <c r="KF811" s="114"/>
      <c r="KG811" s="114"/>
      <c r="KH811" s="114"/>
      <c r="KI811" s="114"/>
      <c r="KJ811" s="114"/>
      <c r="KK811" s="114"/>
      <c r="KL811" s="114"/>
      <c r="KM811" s="114"/>
      <c r="KN811" s="114"/>
      <c r="KO811" s="114"/>
      <c r="KP811" s="114"/>
      <c r="KQ811" s="114"/>
      <c r="KR811" s="114"/>
      <c r="KS811" s="114"/>
      <c r="KT811" s="114"/>
      <c r="KU811" s="114"/>
      <c r="KV811" s="114"/>
      <c r="KW811" s="114"/>
      <c r="KX811" s="114"/>
      <c r="KY811" s="114"/>
      <c r="KZ811" s="114"/>
      <c r="LA811" s="114"/>
      <c r="LB811" s="114"/>
      <c r="LC811" s="114"/>
      <c r="LD811" s="114"/>
      <c r="LE811" s="114"/>
      <c r="LF811" s="114"/>
      <c r="LG811" s="114"/>
      <c r="LH811" s="114"/>
      <c r="LI811" s="114"/>
      <c r="LJ811" s="114"/>
      <c r="LK811" s="114"/>
      <c r="LL811" s="114"/>
      <c r="LM811" s="114"/>
      <c r="LN811" s="114"/>
      <c r="LO811" s="114"/>
      <c r="LP811" s="114"/>
      <c r="LQ811" s="114"/>
      <c r="LR811" s="114"/>
      <c r="LS811" s="114"/>
      <c r="LT811" s="114"/>
      <c r="LU811" s="114"/>
      <c r="LV811" s="114"/>
      <c r="LW811" s="114"/>
      <c r="LX811" s="114"/>
      <c r="LY811" s="114"/>
      <c r="LZ811" s="114"/>
      <c r="MA811" s="114"/>
      <c r="MB811" s="114"/>
      <c r="MC811" s="114"/>
      <c r="MD811" s="114"/>
      <c r="ME811" s="114"/>
      <c r="MF811" s="114"/>
      <c r="MG811" s="114"/>
      <c r="MH811" s="114"/>
      <c r="MI811" s="114"/>
      <c r="MJ811" s="114"/>
      <c r="MK811" s="114"/>
      <c r="ML811" s="114"/>
      <c r="MM811" s="114"/>
      <c r="MN811" s="114"/>
      <c r="MO811" s="114"/>
      <c r="MP811" s="114"/>
      <c r="MQ811" s="114"/>
      <c r="MR811" s="114"/>
      <c r="MS811" s="114"/>
      <c r="MT811" s="114"/>
      <c r="MU811" s="114"/>
      <c r="MV811" s="114"/>
      <c r="MW811" s="114"/>
      <c r="MX811" s="114"/>
      <c r="MY811" s="114"/>
      <c r="MZ811" s="114"/>
      <c r="NA811" s="114"/>
      <c r="NB811" s="114"/>
      <c r="NC811" s="114"/>
      <c r="ND811" s="114"/>
      <c r="NE811" s="114"/>
      <c r="NF811" s="114"/>
      <c r="NG811" s="114"/>
      <c r="NH811" s="114"/>
      <c r="NI811" s="114"/>
      <c r="NJ811" s="114"/>
      <c r="NK811" s="114"/>
      <c r="NL811" s="114"/>
      <c r="NM811" s="114"/>
      <c r="NN811" s="114"/>
      <c r="NO811" s="114"/>
      <c r="NP811" s="114"/>
      <c r="NQ811" s="114"/>
      <c r="NR811" s="114"/>
      <c r="NS811" s="114"/>
      <c r="NT811" s="114"/>
      <c r="NU811" s="114"/>
      <c r="NV811" s="114"/>
      <c r="NW811" s="114"/>
      <c r="NX811" s="114"/>
      <c r="NY811" s="114"/>
      <c r="NZ811" s="114"/>
      <c r="OA811" s="114"/>
      <c r="OB811" s="114"/>
      <c r="OC811" s="114"/>
      <c r="OD811" s="114"/>
      <c r="OE811" s="114"/>
      <c r="OF811" s="114"/>
      <c r="OG811" s="114"/>
      <c r="OH811" s="114"/>
      <c r="OI811" s="114"/>
      <c r="OJ811" s="114"/>
      <c r="OK811" s="114"/>
      <c r="OL811" s="114"/>
      <c r="OM811" s="114"/>
      <c r="ON811" s="114"/>
      <c r="OO811" s="114"/>
      <c r="OP811" s="114"/>
      <c r="OQ811" s="114"/>
      <c r="OR811" s="114"/>
      <c r="OS811" s="114"/>
      <c r="OT811" s="114"/>
      <c r="OU811" s="114"/>
      <c r="OV811" s="114"/>
      <c r="OW811" s="114"/>
      <c r="OX811" s="114"/>
      <c r="OY811" s="114"/>
      <c r="OZ811" s="114"/>
      <c r="PA811" s="114"/>
      <c r="PB811" s="114"/>
      <c r="PC811" s="114"/>
      <c r="PD811" s="114"/>
      <c r="PE811" s="114"/>
      <c r="PF811" s="114"/>
      <c r="PG811" s="114"/>
      <c r="PH811" s="114"/>
      <c r="PI811" s="114"/>
      <c r="PJ811" s="114"/>
      <c r="PK811" s="114"/>
      <c r="PL811" s="114"/>
      <c r="PM811" s="114"/>
      <c r="PN811" s="114"/>
      <c r="PO811" s="114"/>
      <c r="PP811" s="114"/>
      <c r="PQ811" s="114"/>
      <c r="PR811" s="114"/>
      <c r="PS811" s="114"/>
      <c r="PT811" s="114"/>
      <c r="PU811" s="114"/>
      <c r="PV811" s="114"/>
      <c r="PW811" s="114"/>
      <c r="PX811" s="114"/>
      <c r="PY811" s="114"/>
      <c r="PZ811" s="114"/>
      <c r="QA811" s="114"/>
      <c r="QB811" s="114"/>
      <c r="QC811" s="114"/>
      <c r="QD811" s="114"/>
      <c r="QE811" s="114"/>
      <c r="QF811" s="114"/>
      <c r="QG811" s="114"/>
      <c r="QH811" s="114"/>
      <c r="QI811" s="114"/>
      <c r="QJ811" s="114"/>
      <c r="QK811" s="114"/>
      <c r="QL811" s="114"/>
      <c r="QM811" s="114"/>
      <c r="QN811" s="114"/>
      <c r="QO811" s="114"/>
      <c r="QP811" s="114"/>
      <c r="QQ811" s="114"/>
      <c r="QR811" s="114"/>
      <c r="QS811" s="114"/>
      <c r="QT811" s="114"/>
      <c r="QU811" s="114"/>
      <c r="QV811" s="114"/>
      <c r="QW811" s="114"/>
      <c r="QX811" s="114"/>
      <c r="QY811" s="114"/>
      <c r="QZ811" s="114"/>
      <c r="RA811" s="114"/>
      <c r="RB811" s="114"/>
      <c r="RC811" s="114"/>
      <c r="RD811" s="114"/>
      <c r="RE811" s="114"/>
      <c r="RF811" s="114"/>
      <c r="RG811" s="114"/>
      <c r="RH811" s="114"/>
      <c r="RI811" s="114"/>
      <c r="RJ811" s="114"/>
      <c r="RK811" s="114"/>
      <c r="RL811" s="114"/>
      <c r="RM811" s="114"/>
      <c r="RN811" s="114"/>
      <c r="RO811" s="114"/>
      <c r="RP811" s="114"/>
      <c r="RQ811" s="114"/>
      <c r="RR811" s="114"/>
      <c r="RS811" s="114"/>
      <c r="RT811" s="114"/>
      <c r="RU811" s="114"/>
      <c r="RV811" s="114"/>
      <c r="RW811" s="114"/>
      <c r="RX811" s="114"/>
      <c r="RY811" s="114"/>
      <c r="RZ811" s="114"/>
      <c r="SA811" s="114"/>
      <c r="SB811" s="114"/>
      <c r="SC811" s="114"/>
      <c r="SD811" s="114"/>
      <c r="SE811" s="114"/>
      <c r="SF811" s="114"/>
      <c r="SG811" s="114"/>
      <c r="SH811" s="114"/>
      <c r="SI811" s="114"/>
      <c r="SJ811" s="114"/>
      <c r="SK811" s="114"/>
      <c r="SL811" s="114"/>
      <c r="SM811" s="114"/>
      <c r="SN811" s="114"/>
      <c r="SO811" s="114"/>
      <c r="SP811" s="114"/>
      <c r="SQ811" s="114"/>
      <c r="SR811" s="114"/>
      <c r="SS811" s="114"/>
      <c r="ST811" s="114"/>
      <c r="SU811" s="114"/>
      <c r="SV811" s="114"/>
      <c r="SW811" s="114"/>
      <c r="SX811" s="114"/>
      <c r="SY811" s="114"/>
      <c r="SZ811" s="114"/>
      <c r="TA811" s="114"/>
      <c r="TB811" s="114"/>
      <c r="TC811" s="114"/>
      <c r="TD811" s="114"/>
      <c r="TE811" s="114"/>
      <c r="TF811" s="114"/>
      <c r="TG811" s="114"/>
      <c r="TH811" s="114"/>
      <c r="TI811" s="114"/>
      <c r="TJ811" s="114"/>
      <c r="TK811" s="114"/>
      <c r="TL811" s="114"/>
      <c r="TM811" s="114"/>
      <c r="TN811" s="114"/>
      <c r="TO811" s="114"/>
      <c r="TP811" s="114"/>
      <c r="TQ811" s="114"/>
      <c r="TR811" s="114"/>
      <c r="TS811" s="114"/>
      <c r="TT811" s="114"/>
      <c r="TU811" s="114"/>
      <c r="TV811" s="114"/>
      <c r="TW811" s="114"/>
      <c r="TX811" s="114"/>
      <c r="TY811" s="114"/>
      <c r="TZ811" s="114"/>
      <c r="UA811" s="114"/>
      <c r="UB811" s="114"/>
      <c r="UC811" s="114"/>
      <c r="UD811" s="114"/>
      <c r="UE811" s="114"/>
      <c r="UF811" s="114"/>
      <c r="UG811" s="114"/>
      <c r="UH811" s="114"/>
      <c r="UI811" s="114"/>
      <c r="UJ811" s="114"/>
      <c r="UK811" s="114"/>
      <c r="UL811" s="114"/>
      <c r="UM811" s="114"/>
      <c r="UN811" s="114"/>
      <c r="UO811" s="114"/>
      <c r="UP811" s="114"/>
      <c r="UQ811" s="114"/>
      <c r="UR811" s="114"/>
      <c r="US811" s="114"/>
      <c r="UT811" s="114"/>
      <c r="UU811" s="114"/>
      <c r="UV811" s="114"/>
      <c r="UW811" s="114"/>
      <c r="UX811" s="114"/>
      <c r="UY811" s="114"/>
      <c r="UZ811" s="114"/>
      <c r="VA811" s="114"/>
      <c r="VB811" s="114"/>
      <c r="VC811" s="114"/>
      <c r="VD811" s="114"/>
      <c r="VE811" s="114"/>
      <c r="VF811" s="114"/>
      <c r="VG811" s="114"/>
      <c r="VH811" s="114"/>
      <c r="VI811" s="114"/>
      <c r="VJ811" s="114"/>
      <c r="VK811" s="114"/>
      <c r="VL811" s="114"/>
      <c r="VM811" s="114"/>
      <c r="VN811" s="114"/>
      <c r="VO811" s="114"/>
      <c r="VP811" s="114"/>
      <c r="VQ811" s="114"/>
      <c r="VR811" s="114"/>
      <c r="VS811" s="114"/>
      <c r="VT811" s="114"/>
      <c r="VU811" s="114"/>
      <c r="VV811" s="114"/>
      <c r="VW811" s="114"/>
      <c r="VX811" s="114"/>
      <c r="VY811" s="114"/>
      <c r="VZ811" s="114"/>
      <c r="WA811" s="114"/>
      <c r="WB811" s="114"/>
      <c r="WC811" s="114"/>
      <c r="WD811" s="114"/>
      <c r="WE811" s="114"/>
      <c r="WF811" s="114"/>
      <c r="WG811" s="114"/>
      <c r="WH811" s="114"/>
      <c r="WI811" s="114"/>
      <c r="WJ811" s="114"/>
      <c r="WK811" s="114"/>
      <c r="WL811" s="114"/>
      <c r="WM811" s="114"/>
      <c r="WN811" s="114"/>
      <c r="WO811" s="114"/>
      <c r="WP811" s="114"/>
      <c r="WQ811" s="114"/>
      <c r="WR811" s="114"/>
      <c r="WS811" s="114"/>
      <c r="WT811" s="114"/>
      <c r="WU811" s="114"/>
      <c r="WV811" s="114"/>
      <c r="WW811" s="114"/>
      <c r="WX811" s="114"/>
      <c r="WY811" s="114"/>
      <c r="WZ811" s="114"/>
      <c r="XA811" s="114"/>
      <c r="XB811" s="114"/>
      <c r="XC811" s="114"/>
      <c r="XD811" s="114"/>
      <c r="XE811" s="114"/>
      <c r="XF811" s="114"/>
      <c r="XG811" s="114"/>
      <c r="XH811" s="114"/>
      <c r="XI811" s="114"/>
      <c r="XJ811" s="114"/>
      <c r="XK811" s="114"/>
      <c r="XL811" s="114"/>
      <c r="XM811" s="114"/>
      <c r="XN811" s="114"/>
      <c r="XO811" s="114"/>
      <c r="XP811" s="114"/>
      <c r="XQ811" s="114"/>
      <c r="XR811" s="114"/>
      <c r="XS811" s="114"/>
      <c r="XT811" s="114"/>
      <c r="XU811" s="114"/>
      <c r="XV811" s="114"/>
      <c r="XW811" s="114"/>
      <c r="XX811" s="114"/>
      <c r="XY811" s="114"/>
      <c r="XZ811" s="114"/>
      <c r="YA811" s="114"/>
      <c r="YB811" s="114"/>
      <c r="YC811" s="114"/>
      <c r="YD811" s="114"/>
      <c r="YE811" s="114"/>
      <c r="YF811" s="114"/>
      <c r="YG811" s="114"/>
      <c r="YH811" s="114"/>
      <c r="YI811" s="114"/>
      <c r="YJ811" s="114"/>
      <c r="YK811" s="114"/>
      <c r="YL811" s="114"/>
      <c r="YM811" s="114"/>
      <c r="YN811" s="114"/>
      <c r="YO811" s="114"/>
      <c r="YP811" s="114"/>
      <c r="YQ811" s="114"/>
      <c r="YR811" s="114"/>
      <c r="YS811" s="114"/>
      <c r="YT811" s="114"/>
      <c r="YU811" s="114"/>
      <c r="YV811" s="114"/>
      <c r="YW811" s="114"/>
      <c r="YX811" s="114"/>
      <c r="YY811" s="114"/>
      <c r="YZ811" s="114"/>
      <c r="ZA811" s="114"/>
      <c r="ZB811" s="114"/>
      <c r="ZC811" s="114"/>
      <c r="ZD811" s="114"/>
      <c r="ZE811" s="114"/>
      <c r="ZF811" s="114"/>
      <c r="ZG811" s="114"/>
      <c r="ZH811" s="114"/>
      <c r="ZI811" s="114"/>
      <c r="ZJ811" s="114"/>
      <c r="ZK811" s="114"/>
      <c r="ZL811" s="114"/>
      <c r="ZM811" s="114"/>
      <c r="ZN811" s="114"/>
      <c r="ZO811" s="114"/>
      <c r="ZP811" s="114"/>
      <c r="ZQ811" s="114"/>
      <c r="ZR811" s="114"/>
      <c r="ZS811" s="114"/>
      <c r="ZT811" s="114"/>
      <c r="ZU811" s="114"/>
      <c r="ZV811" s="114"/>
      <c r="ZW811" s="114"/>
      <c r="ZX811" s="114"/>
      <c r="ZY811" s="114"/>
      <c r="ZZ811" s="114"/>
      <c r="AAA811" s="114"/>
      <c r="AAB811" s="114"/>
      <c r="AAC811" s="114"/>
      <c r="AAD811" s="114"/>
      <c r="AAE811" s="114"/>
      <c r="AAF811" s="114"/>
      <c r="AAG811" s="114"/>
      <c r="AAH811" s="114"/>
      <c r="AAI811" s="114"/>
      <c r="AAJ811" s="114"/>
      <c r="AAK811" s="114"/>
      <c r="AAL811" s="114"/>
      <c r="AAM811" s="114"/>
      <c r="AAN811" s="114"/>
      <c r="AAO811" s="114"/>
      <c r="AAP811" s="114"/>
      <c r="AAQ811" s="114"/>
      <c r="AAR811" s="114"/>
      <c r="AAS811" s="114"/>
      <c r="AAT811" s="114"/>
      <c r="AAU811" s="114"/>
      <c r="AAV811" s="114"/>
      <c r="AAW811" s="114"/>
      <c r="AAX811" s="114"/>
      <c r="AAY811" s="114"/>
      <c r="AAZ811" s="114"/>
      <c r="ABA811" s="114"/>
      <c r="ABB811" s="114"/>
      <c r="ABC811" s="114"/>
      <c r="ABD811" s="114"/>
      <c r="ABE811" s="114"/>
      <c r="ABF811" s="114"/>
      <c r="ABG811" s="114"/>
      <c r="ABH811" s="114"/>
      <c r="ABI811" s="114"/>
      <c r="ABJ811" s="114"/>
      <c r="ABK811" s="114"/>
      <c r="ABL811" s="114"/>
      <c r="ABM811" s="114"/>
      <c r="ABN811" s="114"/>
      <c r="ABO811" s="114"/>
      <c r="ABP811" s="114"/>
      <c r="ABQ811" s="114"/>
      <c r="ABR811" s="114"/>
      <c r="ABS811" s="114"/>
      <c r="ABT811" s="114"/>
      <c r="ABU811" s="114"/>
      <c r="ABV811" s="114"/>
      <c r="ABW811" s="114"/>
      <c r="ABX811" s="114"/>
      <c r="ABY811" s="114"/>
      <c r="ABZ811" s="114"/>
      <c r="ACA811" s="114"/>
      <c r="ACB811" s="114"/>
      <c r="ACC811" s="114"/>
      <c r="ACD811" s="114"/>
      <c r="ACE811" s="114"/>
      <c r="ACF811" s="114"/>
      <c r="ACG811" s="114"/>
      <c r="ACH811" s="114"/>
      <c r="ACI811" s="114"/>
      <c r="ACJ811" s="114"/>
      <c r="ACK811" s="114"/>
      <c r="ACL811" s="114"/>
      <c r="ACM811" s="114"/>
      <c r="ACN811" s="114"/>
      <c r="ACO811" s="114"/>
      <c r="ACP811" s="114"/>
      <c r="ACQ811" s="114"/>
      <c r="ACR811" s="114"/>
      <c r="ACS811" s="114"/>
      <c r="ACT811" s="114"/>
      <c r="ACU811" s="114"/>
      <c r="ACV811" s="114"/>
      <c r="ACW811" s="114"/>
      <c r="ACX811" s="114"/>
      <c r="ACY811" s="114"/>
      <c r="ACZ811" s="114"/>
      <c r="ADA811" s="114"/>
      <c r="ADB811" s="114"/>
      <c r="ADC811" s="114"/>
      <c r="ADD811" s="114"/>
      <c r="ADE811" s="114"/>
      <c r="ADF811" s="114"/>
      <c r="ADG811" s="114"/>
      <c r="ADH811" s="114"/>
      <c r="ADI811" s="114"/>
      <c r="ADJ811" s="114"/>
      <c r="ADK811" s="114"/>
      <c r="ADL811" s="114"/>
      <c r="ADM811" s="114"/>
      <c r="ADN811" s="114"/>
      <c r="ADO811" s="114"/>
      <c r="ADP811" s="114"/>
      <c r="ADQ811" s="114"/>
      <c r="ADR811" s="114"/>
      <c r="ADS811" s="114"/>
      <c r="ADT811" s="114"/>
      <c r="ADU811" s="114"/>
      <c r="ADV811" s="114"/>
      <c r="ADW811" s="114"/>
      <c r="ADX811" s="114"/>
      <c r="ADY811" s="114"/>
      <c r="ADZ811" s="114"/>
      <c r="AEA811" s="114"/>
      <c r="AEB811" s="114"/>
      <c r="AEC811" s="114"/>
      <c r="AED811" s="114"/>
      <c r="AEE811" s="114"/>
      <c r="AEF811" s="114"/>
      <c r="AEG811" s="114"/>
      <c r="AEH811" s="114"/>
      <c r="AEI811" s="114"/>
      <c r="AEJ811" s="114"/>
      <c r="AEK811" s="114"/>
      <c r="AEL811" s="114"/>
    </row>
    <row r="812" spans="1:818" s="115" customFormat="1" ht="36" hidden="1" customHeight="1" x14ac:dyDescent="0.25">
      <c r="A812" s="61"/>
      <c r="B812" s="116"/>
      <c r="C812" s="209"/>
      <c r="D812" s="209"/>
      <c r="E812" s="209"/>
      <c r="F812" s="110"/>
      <c r="G812" s="17"/>
      <c r="H812" s="17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  <c r="AA812" s="114"/>
      <c r="AB812" s="114"/>
      <c r="AC812" s="114"/>
      <c r="AD812" s="114"/>
      <c r="AE812" s="114"/>
      <c r="AF812" s="114"/>
      <c r="AG812" s="114"/>
      <c r="AH812" s="114"/>
      <c r="AI812" s="114"/>
      <c r="AJ812" s="114"/>
      <c r="AK812" s="114"/>
      <c r="AL812" s="114"/>
      <c r="AM812" s="114"/>
      <c r="AN812" s="114"/>
      <c r="AO812" s="114"/>
      <c r="AP812" s="114"/>
      <c r="AQ812" s="114"/>
      <c r="AR812" s="114"/>
      <c r="AS812" s="114"/>
      <c r="AT812" s="114"/>
      <c r="AU812" s="114"/>
      <c r="AV812" s="114"/>
      <c r="AW812" s="114"/>
      <c r="AX812" s="114"/>
      <c r="AY812" s="114"/>
      <c r="AZ812" s="114"/>
      <c r="BA812" s="114"/>
      <c r="BB812" s="114"/>
      <c r="BC812" s="114"/>
      <c r="BD812" s="114"/>
      <c r="BE812" s="114"/>
      <c r="BF812" s="114"/>
      <c r="BG812" s="114"/>
      <c r="BH812" s="114"/>
      <c r="BI812" s="114"/>
      <c r="BJ812" s="114"/>
      <c r="BK812" s="114"/>
      <c r="BL812" s="114"/>
      <c r="BM812" s="114"/>
      <c r="BN812" s="114"/>
      <c r="BO812" s="114"/>
      <c r="BP812" s="114"/>
      <c r="BQ812" s="114"/>
      <c r="BR812" s="114"/>
      <c r="BS812" s="114"/>
      <c r="BT812" s="114"/>
      <c r="BU812" s="114"/>
      <c r="BV812" s="114"/>
      <c r="BW812" s="114"/>
      <c r="BX812" s="114"/>
      <c r="BY812" s="114"/>
      <c r="BZ812" s="114"/>
      <c r="CA812" s="114"/>
      <c r="CB812" s="114"/>
      <c r="CC812" s="114"/>
      <c r="CD812" s="114"/>
      <c r="CE812" s="114"/>
      <c r="CF812" s="114"/>
      <c r="CG812" s="114"/>
      <c r="CH812" s="114"/>
      <c r="CI812" s="114"/>
      <c r="CJ812" s="114"/>
      <c r="CK812" s="114"/>
      <c r="CL812" s="114"/>
      <c r="CM812" s="114"/>
      <c r="CN812" s="114"/>
      <c r="CO812" s="114"/>
      <c r="CP812" s="114"/>
      <c r="CQ812" s="114"/>
      <c r="CR812" s="114"/>
      <c r="CS812" s="114"/>
      <c r="CT812" s="114"/>
      <c r="CU812" s="114"/>
      <c r="CV812" s="114"/>
      <c r="CW812" s="114"/>
      <c r="CX812" s="114"/>
      <c r="CY812" s="114"/>
      <c r="CZ812" s="114"/>
      <c r="DA812" s="114"/>
      <c r="DB812" s="114"/>
      <c r="DC812" s="114"/>
      <c r="DD812" s="114"/>
      <c r="DE812" s="114"/>
      <c r="DF812" s="114"/>
      <c r="DG812" s="114"/>
      <c r="DH812" s="114"/>
      <c r="DI812" s="114"/>
      <c r="DJ812" s="114"/>
      <c r="DK812" s="114"/>
      <c r="DL812" s="114"/>
      <c r="DM812" s="114"/>
      <c r="DN812" s="114"/>
      <c r="DO812" s="114"/>
      <c r="DP812" s="114"/>
      <c r="DQ812" s="114"/>
      <c r="DR812" s="114"/>
      <c r="DS812" s="114"/>
      <c r="DT812" s="114"/>
      <c r="DU812" s="114"/>
      <c r="DV812" s="114"/>
      <c r="DW812" s="114"/>
      <c r="DX812" s="114"/>
      <c r="DY812" s="114"/>
      <c r="DZ812" s="114"/>
      <c r="EA812" s="114"/>
      <c r="EB812" s="114"/>
      <c r="EC812" s="114"/>
      <c r="ED812" s="114"/>
      <c r="EE812" s="114"/>
      <c r="EF812" s="114"/>
      <c r="EG812" s="114"/>
      <c r="EH812" s="114"/>
      <c r="EI812" s="114"/>
      <c r="EJ812" s="114"/>
      <c r="EK812" s="114"/>
      <c r="EL812" s="114"/>
      <c r="EM812" s="114"/>
      <c r="EN812" s="114"/>
      <c r="EO812" s="114"/>
      <c r="EP812" s="114"/>
      <c r="EQ812" s="114"/>
      <c r="ER812" s="114"/>
      <c r="ES812" s="114"/>
      <c r="ET812" s="114"/>
      <c r="EU812" s="114"/>
      <c r="EV812" s="114"/>
      <c r="EW812" s="114"/>
      <c r="EX812" s="114"/>
      <c r="EY812" s="114"/>
      <c r="EZ812" s="114"/>
      <c r="FA812" s="114"/>
      <c r="FB812" s="114"/>
      <c r="FC812" s="114"/>
      <c r="FD812" s="114"/>
      <c r="FE812" s="114"/>
      <c r="FF812" s="114"/>
      <c r="FG812" s="114"/>
      <c r="FH812" s="114"/>
      <c r="FI812" s="114"/>
      <c r="FJ812" s="114"/>
      <c r="FK812" s="114"/>
      <c r="FL812" s="114"/>
      <c r="FM812" s="114"/>
      <c r="FN812" s="114"/>
      <c r="FO812" s="114"/>
      <c r="FP812" s="114"/>
      <c r="FQ812" s="114"/>
      <c r="FR812" s="114"/>
      <c r="FS812" s="114"/>
      <c r="FT812" s="114"/>
      <c r="FU812" s="114"/>
      <c r="FV812" s="114"/>
      <c r="FW812" s="114"/>
      <c r="FX812" s="114"/>
      <c r="FY812" s="114"/>
      <c r="FZ812" s="114"/>
      <c r="GA812" s="114"/>
      <c r="GB812" s="114"/>
      <c r="GC812" s="114"/>
      <c r="GD812" s="114"/>
      <c r="GE812" s="114"/>
      <c r="GF812" s="114"/>
      <c r="GG812" s="114"/>
      <c r="GH812" s="114"/>
      <c r="GI812" s="114"/>
      <c r="GJ812" s="114"/>
      <c r="GK812" s="114"/>
      <c r="GL812" s="114"/>
      <c r="GM812" s="114"/>
      <c r="GN812" s="114"/>
      <c r="GO812" s="114"/>
      <c r="GP812" s="114"/>
      <c r="GQ812" s="114"/>
      <c r="GR812" s="114"/>
      <c r="GS812" s="114"/>
      <c r="GT812" s="114"/>
      <c r="GU812" s="114"/>
      <c r="GV812" s="114"/>
      <c r="GW812" s="114"/>
      <c r="GX812" s="114"/>
      <c r="GY812" s="114"/>
      <c r="GZ812" s="114"/>
      <c r="HA812" s="114"/>
      <c r="HB812" s="114"/>
      <c r="HC812" s="114"/>
      <c r="HD812" s="114"/>
      <c r="HE812" s="114"/>
      <c r="HF812" s="114"/>
      <c r="HG812" s="114"/>
      <c r="HH812" s="114"/>
      <c r="HI812" s="114"/>
      <c r="HJ812" s="114"/>
      <c r="HK812" s="114"/>
      <c r="HL812" s="114"/>
      <c r="HM812" s="114"/>
      <c r="HN812" s="114"/>
      <c r="HO812" s="114"/>
      <c r="HP812" s="114"/>
      <c r="HQ812" s="114"/>
      <c r="HR812" s="114"/>
      <c r="HS812" s="114"/>
      <c r="HT812" s="114"/>
      <c r="HU812" s="114"/>
      <c r="HV812" s="114"/>
      <c r="HW812" s="114"/>
      <c r="HX812" s="114"/>
      <c r="HY812" s="114"/>
      <c r="HZ812" s="114"/>
      <c r="IA812" s="114"/>
      <c r="IB812" s="114"/>
      <c r="IC812" s="114"/>
      <c r="ID812" s="114"/>
      <c r="IE812" s="114"/>
      <c r="IF812" s="114"/>
      <c r="IG812" s="114"/>
      <c r="IH812" s="114"/>
      <c r="II812" s="114"/>
      <c r="IJ812" s="114"/>
      <c r="IK812" s="114"/>
      <c r="IL812" s="114"/>
      <c r="IM812" s="114"/>
      <c r="IN812" s="114"/>
      <c r="IO812" s="114"/>
      <c r="IP812" s="114"/>
      <c r="IQ812" s="114"/>
      <c r="IR812" s="114"/>
      <c r="IS812" s="114"/>
      <c r="IT812" s="114"/>
      <c r="IU812" s="114"/>
      <c r="IV812" s="114"/>
      <c r="IW812" s="114"/>
      <c r="IX812" s="114"/>
      <c r="IY812" s="114"/>
      <c r="IZ812" s="114"/>
      <c r="JA812" s="114"/>
      <c r="JB812" s="114"/>
      <c r="JC812" s="114"/>
      <c r="JD812" s="114"/>
      <c r="JE812" s="114"/>
      <c r="JF812" s="114"/>
      <c r="JG812" s="114"/>
      <c r="JH812" s="114"/>
      <c r="JI812" s="114"/>
      <c r="JJ812" s="114"/>
      <c r="JK812" s="114"/>
      <c r="JL812" s="114"/>
      <c r="JM812" s="114"/>
      <c r="JN812" s="114"/>
      <c r="JO812" s="114"/>
      <c r="JP812" s="114"/>
      <c r="JQ812" s="114"/>
      <c r="JR812" s="114"/>
      <c r="JS812" s="114"/>
      <c r="JT812" s="114"/>
      <c r="JU812" s="114"/>
      <c r="JV812" s="114"/>
      <c r="JW812" s="114"/>
      <c r="JX812" s="114"/>
      <c r="JY812" s="114"/>
      <c r="JZ812" s="114"/>
      <c r="KA812" s="114"/>
      <c r="KB812" s="114"/>
      <c r="KC812" s="114"/>
      <c r="KD812" s="114"/>
      <c r="KE812" s="114"/>
      <c r="KF812" s="114"/>
      <c r="KG812" s="114"/>
      <c r="KH812" s="114"/>
      <c r="KI812" s="114"/>
      <c r="KJ812" s="114"/>
      <c r="KK812" s="114"/>
      <c r="KL812" s="114"/>
      <c r="KM812" s="114"/>
      <c r="KN812" s="114"/>
      <c r="KO812" s="114"/>
      <c r="KP812" s="114"/>
      <c r="KQ812" s="114"/>
      <c r="KR812" s="114"/>
      <c r="KS812" s="114"/>
      <c r="KT812" s="114"/>
      <c r="KU812" s="114"/>
      <c r="KV812" s="114"/>
      <c r="KW812" s="114"/>
      <c r="KX812" s="114"/>
      <c r="KY812" s="114"/>
      <c r="KZ812" s="114"/>
      <c r="LA812" s="114"/>
      <c r="LB812" s="114"/>
      <c r="LC812" s="114"/>
      <c r="LD812" s="114"/>
      <c r="LE812" s="114"/>
      <c r="LF812" s="114"/>
      <c r="LG812" s="114"/>
      <c r="LH812" s="114"/>
      <c r="LI812" s="114"/>
      <c r="LJ812" s="114"/>
      <c r="LK812" s="114"/>
      <c r="LL812" s="114"/>
      <c r="LM812" s="114"/>
      <c r="LN812" s="114"/>
      <c r="LO812" s="114"/>
      <c r="LP812" s="114"/>
      <c r="LQ812" s="114"/>
      <c r="LR812" s="114"/>
      <c r="LS812" s="114"/>
      <c r="LT812" s="114"/>
      <c r="LU812" s="114"/>
      <c r="LV812" s="114"/>
      <c r="LW812" s="114"/>
      <c r="LX812" s="114"/>
      <c r="LY812" s="114"/>
      <c r="LZ812" s="114"/>
      <c r="MA812" s="114"/>
      <c r="MB812" s="114"/>
      <c r="MC812" s="114"/>
      <c r="MD812" s="114"/>
      <c r="ME812" s="114"/>
      <c r="MF812" s="114"/>
      <c r="MG812" s="114"/>
      <c r="MH812" s="114"/>
      <c r="MI812" s="114"/>
      <c r="MJ812" s="114"/>
      <c r="MK812" s="114"/>
      <c r="ML812" s="114"/>
      <c r="MM812" s="114"/>
      <c r="MN812" s="114"/>
      <c r="MO812" s="114"/>
      <c r="MP812" s="114"/>
      <c r="MQ812" s="114"/>
      <c r="MR812" s="114"/>
      <c r="MS812" s="114"/>
      <c r="MT812" s="114"/>
      <c r="MU812" s="114"/>
      <c r="MV812" s="114"/>
      <c r="MW812" s="114"/>
      <c r="MX812" s="114"/>
      <c r="MY812" s="114"/>
      <c r="MZ812" s="114"/>
      <c r="NA812" s="114"/>
      <c r="NB812" s="114"/>
      <c r="NC812" s="114"/>
      <c r="ND812" s="114"/>
      <c r="NE812" s="114"/>
      <c r="NF812" s="114"/>
      <c r="NG812" s="114"/>
      <c r="NH812" s="114"/>
      <c r="NI812" s="114"/>
      <c r="NJ812" s="114"/>
      <c r="NK812" s="114"/>
      <c r="NL812" s="114"/>
      <c r="NM812" s="114"/>
      <c r="NN812" s="114"/>
      <c r="NO812" s="114"/>
      <c r="NP812" s="114"/>
      <c r="NQ812" s="114"/>
      <c r="NR812" s="114"/>
      <c r="NS812" s="114"/>
      <c r="NT812" s="114"/>
      <c r="NU812" s="114"/>
      <c r="NV812" s="114"/>
      <c r="NW812" s="114"/>
      <c r="NX812" s="114"/>
      <c r="NY812" s="114"/>
      <c r="NZ812" s="114"/>
      <c r="OA812" s="114"/>
      <c r="OB812" s="114"/>
      <c r="OC812" s="114"/>
      <c r="OD812" s="114"/>
      <c r="OE812" s="114"/>
      <c r="OF812" s="114"/>
      <c r="OG812" s="114"/>
      <c r="OH812" s="114"/>
      <c r="OI812" s="114"/>
      <c r="OJ812" s="114"/>
      <c r="OK812" s="114"/>
      <c r="OL812" s="114"/>
      <c r="OM812" s="114"/>
      <c r="ON812" s="114"/>
      <c r="OO812" s="114"/>
      <c r="OP812" s="114"/>
      <c r="OQ812" s="114"/>
      <c r="OR812" s="114"/>
      <c r="OS812" s="114"/>
      <c r="OT812" s="114"/>
      <c r="OU812" s="114"/>
      <c r="OV812" s="114"/>
      <c r="OW812" s="114"/>
      <c r="OX812" s="114"/>
      <c r="OY812" s="114"/>
      <c r="OZ812" s="114"/>
      <c r="PA812" s="114"/>
      <c r="PB812" s="114"/>
      <c r="PC812" s="114"/>
      <c r="PD812" s="114"/>
      <c r="PE812" s="114"/>
      <c r="PF812" s="114"/>
      <c r="PG812" s="114"/>
      <c r="PH812" s="114"/>
      <c r="PI812" s="114"/>
      <c r="PJ812" s="114"/>
      <c r="PK812" s="114"/>
      <c r="PL812" s="114"/>
      <c r="PM812" s="114"/>
      <c r="PN812" s="114"/>
      <c r="PO812" s="114"/>
      <c r="PP812" s="114"/>
      <c r="PQ812" s="114"/>
      <c r="PR812" s="114"/>
      <c r="PS812" s="114"/>
      <c r="PT812" s="114"/>
      <c r="PU812" s="114"/>
      <c r="PV812" s="114"/>
      <c r="PW812" s="114"/>
      <c r="PX812" s="114"/>
      <c r="PY812" s="114"/>
      <c r="PZ812" s="114"/>
      <c r="QA812" s="114"/>
      <c r="QB812" s="114"/>
      <c r="QC812" s="114"/>
      <c r="QD812" s="114"/>
      <c r="QE812" s="114"/>
      <c r="QF812" s="114"/>
      <c r="QG812" s="114"/>
      <c r="QH812" s="114"/>
      <c r="QI812" s="114"/>
      <c r="QJ812" s="114"/>
      <c r="QK812" s="114"/>
      <c r="QL812" s="114"/>
      <c r="QM812" s="114"/>
      <c r="QN812" s="114"/>
      <c r="QO812" s="114"/>
      <c r="QP812" s="114"/>
      <c r="QQ812" s="114"/>
      <c r="QR812" s="114"/>
      <c r="QS812" s="114"/>
      <c r="QT812" s="114"/>
      <c r="QU812" s="114"/>
      <c r="QV812" s="114"/>
      <c r="QW812" s="114"/>
      <c r="QX812" s="114"/>
      <c r="QY812" s="114"/>
      <c r="QZ812" s="114"/>
      <c r="RA812" s="114"/>
      <c r="RB812" s="114"/>
      <c r="RC812" s="114"/>
      <c r="RD812" s="114"/>
      <c r="RE812" s="114"/>
      <c r="RF812" s="114"/>
      <c r="RG812" s="114"/>
      <c r="RH812" s="114"/>
      <c r="RI812" s="114"/>
      <c r="RJ812" s="114"/>
      <c r="RK812" s="114"/>
      <c r="RL812" s="114"/>
      <c r="RM812" s="114"/>
      <c r="RN812" s="114"/>
      <c r="RO812" s="114"/>
      <c r="RP812" s="114"/>
      <c r="RQ812" s="114"/>
      <c r="RR812" s="114"/>
      <c r="RS812" s="114"/>
      <c r="RT812" s="114"/>
      <c r="RU812" s="114"/>
      <c r="RV812" s="114"/>
      <c r="RW812" s="114"/>
      <c r="RX812" s="114"/>
      <c r="RY812" s="114"/>
      <c r="RZ812" s="114"/>
      <c r="SA812" s="114"/>
      <c r="SB812" s="114"/>
      <c r="SC812" s="114"/>
      <c r="SD812" s="114"/>
      <c r="SE812" s="114"/>
      <c r="SF812" s="114"/>
      <c r="SG812" s="114"/>
      <c r="SH812" s="114"/>
      <c r="SI812" s="114"/>
      <c r="SJ812" s="114"/>
      <c r="SK812" s="114"/>
      <c r="SL812" s="114"/>
      <c r="SM812" s="114"/>
      <c r="SN812" s="114"/>
      <c r="SO812" s="114"/>
      <c r="SP812" s="114"/>
      <c r="SQ812" s="114"/>
      <c r="SR812" s="114"/>
      <c r="SS812" s="114"/>
      <c r="ST812" s="114"/>
      <c r="SU812" s="114"/>
      <c r="SV812" s="114"/>
      <c r="SW812" s="114"/>
      <c r="SX812" s="114"/>
      <c r="SY812" s="114"/>
      <c r="SZ812" s="114"/>
      <c r="TA812" s="114"/>
      <c r="TB812" s="114"/>
      <c r="TC812" s="114"/>
      <c r="TD812" s="114"/>
      <c r="TE812" s="114"/>
      <c r="TF812" s="114"/>
      <c r="TG812" s="114"/>
      <c r="TH812" s="114"/>
      <c r="TI812" s="114"/>
      <c r="TJ812" s="114"/>
      <c r="TK812" s="114"/>
      <c r="TL812" s="114"/>
      <c r="TM812" s="114"/>
      <c r="TN812" s="114"/>
      <c r="TO812" s="114"/>
      <c r="TP812" s="114"/>
      <c r="TQ812" s="114"/>
      <c r="TR812" s="114"/>
      <c r="TS812" s="114"/>
      <c r="TT812" s="114"/>
      <c r="TU812" s="114"/>
      <c r="TV812" s="114"/>
      <c r="TW812" s="114"/>
      <c r="TX812" s="114"/>
      <c r="TY812" s="114"/>
      <c r="TZ812" s="114"/>
      <c r="UA812" s="114"/>
      <c r="UB812" s="114"/>
      <c r="UC812" s="114"/>
      <c r="UD812" s="114"/>
      <c r="UE812" s="114"/>
      <c r="UF812" s="114"/>
      <c r="UG812" s="114"/>
      <c r="UH812" s="114"/>
      <c r="UI812" s="114"/>
      <c r="UJ812" s="114"/>
      <c r="UK812" s="114"/>
      <c r="UL812" s="114"/>
      <c r="UM812" s="114"/>
      <c r="UN812" s="114"/>
      <c r="UO812" s="114"/>
      <c r="UP812" s="114"/>
      <c r="UQ812" s="114"/>
      <c r="UR812" s="114"/>
      <c r="US812" s="114"/>
      <c r="UT812" s="114"/>
      <c r="UU812" s="114"/>
      <c r="UV812" s="114"/>
      <c r="UW812" s="114"/>
      <c r="UX812" s="114"/>
      <c r="UY812" s="114"/>
      <c r="UZ812" s="114"/>
      <c r="VA812" s="114"/>
      <c r="VB812" s="114"/>
      <c r="VC812" s="114"/>
      <c r="VD812" s="114"/>
      <c r="VE812" s="114"/>
      <c r="VF812" s="114"/>
      <c r="VG812" s="114"/>
      <c r="VH812" s="114"/>
      <c r="VI812" s="114"/>
      <c r="VJ812" s="114"/>
      <c r="VK812" s="114"/>
      <c r="VL812" s="114"/>
      <c r="VM812" s="114"/>
      <c r="VN812" s="114"/>
      <c r="VO812" s="114"/>
      <c r="VP812" s="114"/>
      <c r="VQ812" s="114"/>
      <c r="VR812" s="114"/>
      <c r="VS812" s="114"/>
      <c r="VT812" s="114"/>
      <c r="VU812" s="114"/>
      <c r="VV812" s="114"/>
      <c r="VW812" s="114"/>
      <c r="VX812" s="114"/>
      <c r="VY812" s="114"/>
      <c r="VZ812" s="114"/>
      <c r="WA812" s="114"/>
      <c r="WB812" s="114"/>
      <c r="WC812" s="114"/>
      <c r="WD812" s="114"/>
      <c r="WE812" s="114"/>
      <c r="WF812" s="114"/>
      <c r="WG812" s="114"/>
      <c r="WH812" s="114"/>
      <c r="WI812" s="114"/>
      <c r="WJ812" s="114"/>
      <c r="WK812" s="114"/>
      <c r="WL812" s="114"/>
      <c r="WM812" s="114"/>
      <c r="WN812" s="114"/>
      <c r="WO812" s="114"/>
      <c r="WP812" s="114"/>
      <c r="WQ812" s="114"/>
      <c r="WR812" s="114"/>
      <c r="WS812" s="114"/>
      <c r="WT812" s="114"/>
      <c r="WU812" s="114"/>
      <c r="WV812" s="114"/>
      <c r="WW812" s="114"/>
      <c r="WX812" s="114"/>
      <c r="WY812" s="114"/>
      <c r="WZ812" s="114"/>
      <c r="XA812" s="114"/>
      <c r="XB812" s="114"/>
      <c r="XC812" s="114"/>
      <c r="XD812" s="114"/>
      <c r="XE812" s="114"/>
      <c r="XF812" s="114"/>
      <c r="XG812" s="114"/>
      <c r="XH812" s="114"/>
      <c r="XI812" s="114"/>
      <c r="XJ812" s="114"/>
      <c r="XK812" s="114"/>
      <c r="XL812" s="114"/>
      <c r="XM812" s="114"/>
      <c r="XN812" s="114"/>
      <c r="XO812" s="114"/>
      <c r="XP812" s="114"/>
      <c r="XQ812" s="114"/>
      <c r="XR812" s="114"/>
      <c r="XS812" s="114"/>
      <c r="XT812" s="114"/>
      <c r="XU812" s="114"/>
      <c r="XV812" s="114"/>
      <c r="XW812" s="114"/>
      <c r="XX812" s="114"/>
      <c r="XY812" s="114"/>
      <c r="XZ812" s="114"/>
      <c r="YA812" s="114"/>
      <c r="YB812" s="114"/>
      <c r="YC812" s="114"/>
      <c r="YD812" s="114"/>
      <c r="YE812" s="114"/>
      <c r="YF812" s="114"/>
      <c r="YG812" s="114"/>
      <c r="YH812" s="114"/>
      <c r="YI812" s="114"/>
      <c r="YJ812" s="114"/>
      <c r="YK812" s="114"/>
      <c r="YL812" s="114"/>
      <c r="YM812" s="114"/>
      <c r="YN812" s="114"/>
      <c r="YO812" s="114"/>
      <c r="YP812" s="114"/>
      <c r="YQ812" s="114"/>
      <c r="YR812" s="114"/>
      <c r="YS812" s="114"/>
      <c r="YT812" s="114"/>
      <c r="YU812" s="114"/>
      <c r="YV812" s="114"/>
      <c r="YW812" s="114"/>
      <c r="YX812" s="114"/>
      <c r="YY812" s="114"/>
      <c r="YZ812" s="114"/>
      <c r="ZA812" s="114"/>
      <c r="ZB812" s="114"/>
      <c r="ZC812" s="114"/>
      <c r="ZD812" s="114"/>
      <c r="ZE812" s="114"/>
      <c r="ZF812" s="114"/>
      <c r="ZG812" s="114"/>
      <c r="ZH812" s="114"/>
      <c r="ZI812" s="114"/>
      <c r="ZJ812" s="114"/>
      <c r="ZK812" s="114"/>
      <c r="ZL812" s="114"/>
      <c r="ZM812" s="114"/>
      <c r="ZN812" s="114"/>
      <c r="ZO812" s="114"/>
      <c r="ZP812" s="114"/>
      <c r="ZQ812" s="114"/>
      <c r="ZR812" s="114"/>
      <c r="ZS812" s="114"/>
      <c r="ZT812" s="114"/>
      <c r="ZU812" s="114"/>
      <c r="ZV812" s="114"/>
      <c r="ZW812" s="114"/>
      <c r="ZX812" s="114"/>
      <c r="ZY812" s="114"/>
      <c r="ZZ812" s="114"/>
      <c r="AAA812" s="114"/>
      <c r="AAB812" s="114"/>
      <c r="AAC812" s="114"/>
      <c r="AAD812" s="114"/>
      <c r="AAE812" s="114"/>
      <c r="AAF812" s="114"/>
      <c r="AAG812" s="114"/>
      <c r="AAH812" s="114"/>
      <c r="AAI812" s="114"/>
      <c r="AAJ812" s="114"/>
      <c r="AAK812" s="114"/>
      <c r="AAL812" s="114"/>
      <c r="AAM812" s="114"/>
      <c r="AAN812" s="114"/>
      <c r="AAO812" s="114"/>
      <c r="AAP812" s="114"/>
      <c r="AAQ812" s="114"/>
      <c r="AAR812" s="114"/>
      <c r="AAS812" s="114"/>
      <c r="AAT812" s="114"/>
      <c r="AAU812" s="114"/>
      <c r="AAV812" s="114"/>
      <c r="AAW812" s="114"/>
      <c r="AAX812" s="114"/>
      <c r="AAY812" s="114"/>
      <c r="AAZ812" s="114"/>
      <c r="ABA812" s="114"/>
      <c r="ABB812" s="114"/>
      <c r="ABC812" s="114"/>
      <c r="ABD812" s="114"/>
      <c r="ABE812" s="114"/>
      <c r="ABF812" s="114"/>
      <c r="ABG812" s="114"/>
      <c r="ABH812" s="114"/>
      <c r="ABI812" s="114"/>
      <c r="ABJ812" s="114"/>
      <c r="ABK812" s="114"/>
      <c r="ABL812" s="114"/>
      <c r="ABM812" s="114"/>
      <c r="ABN812" s="114"/>
      <c r="ABO812" s="114"/>
      <c r="ABP812" s="114"/>
      <c r="ABQ812" s="114"/>
      <c r="ABR812" s="114"/>
      <c r="ABS812" s="114"/>
      <c r="ABT812" s="114"/>
      <c r="ABU812" s="114"/>
      <c r="ABV812" s="114"/>
      <c r="ABW812" s="114"/>
      <c r="ABX812" s="114"/>
      <c r="ABY812" s="114"/>
      <c r="ABZ812" s="114"/>
      <c r="ACA812" s="114"/>
      <c r="ACB812" s="114"/>
      <c r="ACC812" s="114"/>
      <c r="ACD812" s="114"/>
      <c r="ACE812" s="114"/>
      <c r="ACF812" s="114"/>
      <c r="ACG812" s="114"/>
      <c r="ACH812" s="114"/>
      <c r="ACI812" s="114"/>
      <c r="ACJ812" s="114"/>
      <c r="ACK812" s="114"/>
      <c r="ACL812" s="114"/>
      <c r="ACM812" s="114"/>
      <c r="ACN812" s="114"/>
      <c r="ACO812" s="114"/>
      <c r="ACP812" s="114"/>
      <c r="ACQ812" s="114"/>
      <c r="ACR812" s="114"/>
      <c r="ACS812" s="114"/>
      <c r="ACT812" s="114"/>
      <c r="ACU812" s="114"/>
      <c r="ACV812" s="114"/>
      <c r="ACW812" s="114"/>
      <c r="ACX812" s="114"/>
      <c r="ACY812" s="114"/>
      <c r="ACZ812" s="114"/>
      <c r="ADA812" s="114"/>
      <c r="ADB812" s="114"/>
      <c r="ADC812" s="114"/>
      <c r="ADD812" s="114"/>
      <c r="ADE812" s="114"/>
      <c r="ADF812" s="114"/>
      <c r="ADG812" s="114"/>
      <c r="ADH812" s="114"/>
      <c r="ADI812" s="114"/>
      <c r="ADJ812" s="114"/>
      <c r="ADK812" s="114"/>
      <c r="ADL812" s="114"/>
      <c r="ADM812" s="114"/>
      <c r="ADN812" s="114"/>
      <c r="ADO812" s="114"/>
      <c r="ADP812" s="114"/>
      <c r="ADQ812" s="114"/>
      <c r="ADR812" s="114"/>
      <c r="ADS812" s="114"/>
      <c r="ADT812" s="114"/>
      <c r="ADU812" s="114"/>
      <c r="ADV812" s="114"/>
      <c r="ADW812" s="114"/>
      <c r="ADX812" s="114"/>
      <c r="ADY812" s="114"/>
      <c r="ADZ812" s="114"/>
      <c r="AEA812" s="114"/>
      <c r="AEB812" s="114"/>
      <c r="AEC812" s="114"/>
      <c r="AED812" s="114"/>
      <c r="AEE812" s="114"/>
      <c r="AEF812" s="114"/>
      <c r="AEG812" s="114"/>
      <c r="AEH812" s="114"/>
      <c r="AEI812" s="114"/>
      <c r="AEJ812" s="114"/>
      <c r="AEK812" s="114"/>
      <c r="AEL812" s="114"/>
    </row>
    <row r="813" spans="1:818" s="115" customFormat="1" x14ac:dyDescent="0.25">
      <c r="A813" s="61"/>
      <c r="B813" s="143"/>
      <c r="C813" s="144"/>
      <c r="D813" s="144"/>
      <c r="E813" s="144">
        <v>220000</v>
      </c>
      <c r="F813" s="119" t="s">
        <v>370</v>
      </c>
      <c r="G813" s="17"/>
      <c r="H813" s="17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  <c r="AA813" s="114"/>
      <c r="AB813" s="114"/>
      <c r="AC813" s="114"/>
      <c r="AD813" s="114"/>
      <c r="AE813" s="114"/>
      <c r="AF813" s="114"/>
      <c r="AG813" s="114"/>
      <c r="AH813" s="114"/>
      <c r="AI813" s="114"/>
      <c r="AJ813" s="114"/>
      <c r="AK813" s="114"/>
      <c r="AL813" s="114"/>
      <c r="AM813" s="114"/>
      <c r="AN813" s="114"/>
      <c r="AO813" s="114"/>
      <c r="AP813" s="114"/>
      <c r="AQ813" s="114"/>
      <c r="AR813" s="114"/>
      <c r="AS813" s="114"/>
      <c r="AT813" s="114"/>
      <c r="AU813" s="114"/>
      <c r="AV813" s="114"/>
      <c r="AW813" s="114"/>
      <c r="AX813" s="114"/>
      <c r="AY813" s="114"/>
      <c r="AZ813" s="114"/>
      <c r="BA813" s="114"/>
      <c r="BB813" s="114"/>
      <c r="BC813" s="114"/>
      <c r="BD813" s="114"/>
      <c r="BE813" s="114"/>
      <c r="BF813" s="114"/>
      <c r="BG813" s="114"/>
      <c r="BH813" s="114"/>
      <c r="BI813" s="114"/>
      <c r="BJ813" s="114"/>
      <c r="BK813" s="114"/>
      <c r="BL813" s="114"/>
      <c r="BM813" s="114"/>
      <c r="BN813" s="114"/>
      <c r="BO813" s="114"/>
      <c r="BP813" s="114"/>
      <c r="BQ813" s="114"/>
      <c r="BR813" s="114"/>
      <c r="BS813" s="114"/>
      <c r="BT813" s="114"/>
      <c r="BU813" s="114"/>
      <c r="BV813" s="157"/>
      <c r="BW813" s="120"/>
      <c r="BX813" s="120"/>
      <c r="BY813" s="120"/>
      <c r="BZ813" s="120"/>
      <c r="CA813" s="120"/>
      <c r="CB813" s="120"/>
      <c r="CC813" s="120"/>
      <c r="CD813" s="120"/>
      <c r="CE813" s="120"/>
      <c r="CF813" s="120"/>
      <c r="CG813" s="120"/>
      <c r="CH813" s="120"/>
      <c r="CI813" s="120"/>
      <c r="CJ813" s="120"/>
      <c r="CK813" s="120"/>
      <c r="CL813" s="120"/>
      <c r="CM813" s="120"/>
      <c r="CN813" s="120"/>
      <c r="CO813" s="120"/>
      <c r="CP813" s="120"/>
      <c r="CQ813" s="120"/>
      <c r="CR813" s="120"/>
      <c r="CS813" s="120"/>
      <c r="CT813" s="120"/>
      <c r="CU813" s="120"/>
      <c r="CV813" s="120"/>
      <c r="CW813" s="120"/>
      <c r="CX813" s="120"/>
      <c r="CY813" s="120"/>
      <c r="CZ813" s="120"/>
      <c r="DA813" s="120"/>
      <c r="DB813" s="120"/>
      <c r="DC813" s="120"/>
      <c r="DD813" s="120"/>
      <c r="DE813" s="120"/>
      <c r="DF813" s="120"/>
      <c r="DG813" s="120"/>
      <c r="DH813" s="120"/>
      <c r="DI813" s="120"/>
      <c r="DJ813" s="120"/>
      <c r="DK813" s="120"/>
      <c r="DL813" s="120"/>
      <c r="DM813" s="120"/>
      <c r="DN813" s="120"/>
      <c r="DO813" s="120"/>
      <c r="DP813" s="120"/>
      <c r="DQ813" s="120"/>
      <c r="DR813" s="120"/>
      <c r="DS813" s="120"/>
      <c r="DT813" s="120"/>
      <c r="DU813" s="120"/>
      <c r="DV813" s="120"/>
      <c r="DW813" s="120"/>
      <c r="DX813" s="120"/>
      <c r="DY813" s="120"/>
      <c r="DZ813" s="120"/>
      <c r="EA813" s="120"/>
      <c r="EB813" s="120"/>
      <c r="EC813" s="120"/>
      <c r="ED813" s="120"/>
      <c r="EE813" s="120"/>
      <c r="EF813" s="120"/>
      <c r="EG813" s="120"/>
      <c r="EH813" s="120"/>
      <c r="EI813" s="120"/>
      <c r="EJ813" s="120"/>
      <c r="EK813" s="120"/>
      <c r="EL813" s="120"/>
      <c r="EM813" s="120"/>
      <c r="EN813" s="120"/>
      <c r="EO813" s="120"/>
      <c r="EP813" s="120"/>
      <c r="EQ813" s="120"/>
      <c r="ER813" s="120"/>
      <c r="ES813" s="120"/>
      <c r="ET813" s="120"/>
      <c r="EU813" s="120"/>
      <c r="EV813" s="120"/>
      <c r="EW813" s="120"/>
      <c r="EX813" s="120"/>
      <c r="EY813" s="120"/>
      <c r="EZ813" s="120"/>
      <c r="FA813" s="120"/>
      <c r="FB813" s="120"/>
      <c r="FC813" s="120"/>
      <c r="FD813" s="120"/>
      <c r="FE813" s="120"/>
      <c r="FF813" s="120"/>
      <c r="FG813" s="120"/>
      <c r="FH813" s="120"/>
      <c r="FI813" s="120"/>
      <c r="FJ813" s="120"/>
      <c r="FK813" s="120"/>
      <c r="FL813" s="120"/>
      <c r="FM813" s="120"/>
      <c r="FN813" s="120"/>
      <c r="FO813" s="120"/>
      <c r="FP813" s="120"/>
      <c r="FQ813" s="120"/>
      <c r="FR813" s="120"/>
      <c r="FS813" s="120"/>
      <c r="FT813" s="120"/>
      <c r="FU813" s="120"/>
      <c r="FV813" s="120"/>
      <c r="FW813" s="120"/>
      <c r="FX813" s="120"/>
      <c r="FY813" s="120"/>
      <c r="FZ813" s="120"/>
      <c r="GA813" s="120"/>
      <c r="GB813" s="120"/>
      <c r="GC813" s="120"/>
      <c r="GD813" s="120"/>
      <c r="GE813" s="120"/>
      <c r="GF813" s="120"/>
      <c r="GG813" s="120"/>
      <c r="GH813" s="120"/>
      <c r="GI813" s="120"/>
      <c r="GJ813" s="120"/>
      <c r="GK813" s="120"/>
      <c r="GL813" s="120"/>
      <c r="GM813" s="120"/>
      <c r="GN813" s="120"/>
      <c r="GO813" s="120"/>
      <c r="GP813" s="120"/>
      <c r="GQ813" s="120"/>
      <c r="GR813" s="120"/>
      <c r="GS813" s="120"/>
      <c r="GT813" s="120"/>
      <c r="GU813" s="120"/>
      <c r="GV813" s="120"/>
      <c r="GW813" s="120"/>
      <c r="GX813" s="120"/>
      <c r="GY813" s="120"/>
      <c r="GZ813" s="120"/>
      <c r="HA813" s="120"/>
      <c r="HB813" s="120"/>
      <c r="HC813" s="120"/>
      <c r="HD813" s="120"/>
      <c r="HE813" s="120"/>
      <c r="HF813" s="120"/>
      <c r="HG813" s="120"/>
      <c r="HH813" s="120"/>
      <c r="HI813" s="120"/>
      <c r="HJ813" s="120"/>
      <c r="HK813" s="120"/>
      <c r="HL813" s="120"/>
      <c r="HM813" s="120"/>
      <c r="HN813" s="120"/>
      <c r="HO813" s="120"/>
      <c r="HP813" s="120"/>
      <c r="HQ813" s="120"/>
      <c r="HR813" s="120"/>
      <c r="HS813" s="120"/>
      <c r="HT813" s="120"/>
      <c r="HU813" s="120"/>
      <c r="HV813" s="120"/>
      <c r="HW813" s="120"/>
      <c r="HX813" s="120"/>
      <c r="HY813" s="120"/>
      <c r="HZ813" s="120"/>
      <c r="IA813" s="120"/>
      <c r="IB813" s="120"/>
      <c r="IC813" s="120"/>
      <c r="ID813" s="120"/>
      <c r="IE813" s="120"/>
      <c r="IF813" s="120"/>
      <c r="IG813" s="120"/>
      <c r="IH813" s="120"/>
      <c r="II813" s="120"/>
      <c r="IJ813" s="120"/>
      <c r="IK813" s="120"/>
      <c r="IL813" s="120"/>
      <c r="IM813" s="120"/>
      <c r="IN813" s="120"/>
      <c r="IO813" s="120"/>
      <c r="IP813" s="120"/>
      <c r="IQ813" s="120"/>
      <c r="IR813" s="120"/>
      <c r="IS813" s="120"/>
      <c r="IT813" s="120"/>
      <c r="IU813" s="120"/>
      <c r="IV813" s="120"/>
      <c r="IW813" s="120"/>
      <c r="IX813" s="120"/>
      <c r="IY813" s="120"/>
      <c r="IZ813" s="120"/>
      <c r="JA813" s="120"/>
      <c r="JB813" s="120"/>
      <c r="JC813" s="120"/>
      <c r="JD813" s="120"/>
      <c r="JE813" s="120"/>
      <c r="JF813" s="120"/>
      <c r="JG813" s="120"/>
      <c r="JH813" s="120"/>
      <c r="JI813" s="120"/>
      <c r="JJ813" s="120"/>
      <c r="JK813" s="120"/>
      <c r="JL813" s="120"/>
      <c r="JM813" s="120"/>
      <c r="JN813" s="120"/>
      <c r="JO813" s="120"/>
      <c r="JP813" s="120"/>
      <c r="JQ813" s="120"/>
      <c r="JR813" s="120"/>
      <c r="JS813" s="120"/>
      <c r="JT813" s="120"/>
      <c r="JU813" s="120"/>
      <c r="JV813" s="120"/>
      <c r="JW813" s="120"/>
      <c r="JX813" s="120"/>
      <c r="JY813" s="120"/>
      <c r="JZ813" s="120"/>
      <c r="KA813" s="120"/>
      <c r="KB813" s="120"/>
      <c r="KC813" s="120"/>
      <c r="KD813" s="120"/>
      <c r="KE813" s="120"/>
      <c r="KF813" s="120"/>
      <c r="KG813" s="120"/>
      <c r="KH813" s="120"/>
      <c r="KI813" s="120"/>
      <c r="KJ813" s="120"/>
      <c r="KK813" s="120"/>
      <c r="KL813" s="120"/>
      <c r="KM813" s="120"/>
      <c r="KN813" s="120"/>
      <c r="KO813" s="120"/>
      <c r="KP813" s="120"/>
      <c r="KQ813" s="120"/>
      <c r="KR813" s="120"/>
      <c r="KS813" s="120"/>
      <c r="KT813" s="120"/>
      <c r="KU813" s="120"/>
      <c r="KV813" s="120"/>
      <c r="KW813" s="120"/>
      <c r="KX813" s="120"/>
      <c r="KY813" s="120"/>
      <c r="KZ813" s="120"/>
      <c r="LA813" s="120"/>
      <c r="LB813" s="120"/>
      <c r="LC813" s="120"/>
      <c r="LD813" s="120"/>
      <c r="LE813" s="120"/>
      <c r="LF813" s="120"/>
      <c r="LG813" s="120"/>
      <c r="LH813" s="120"/>
      <c r="LI813" s="120"/>
      <c r="LJ813" s="120"/>
      <c r="LK813" s="120"/>
      <c r="LL813" s="120"/>
      <c r="LM813" s="120"/>
      <c r="LN813" s="120"/>
      <c r="LO813" s="120"/>
      <c r="LP813" s="120"/>
      <c r="LQ813" s="120"/>
      <c r="LR813" s="120"/>
      <c r="LS813" s="120"/>
      <c r="LT813" s="120"/>
      <c r="LU813" s="120"/>
      <c r="LV813" s="120"/>
      <c r="LW813" s="120"/>
      <c r="LX813" s="120"/>
      <c r="LY813" s="120"/>
      <c r="LZ813" s="120"/>
      <c r="MA813" s="120"/>
      <c r="MB813" s="120"/>
      <c r="MC813" s="120"/>
      <c r="MD813" s="120"/>
      <c r="ME813" s="120"/>
      <c r="MF813" s="120"/>
      <c r="MG813" s="120"/>
      <c r="MH813" s="120"/>
      <c r="MI813" s="120"/>
      <c r="MJ813" s="120"/>
      <c r="MK813" s="120"/>
      <c r="ML813" s="120"/>
      <c r="MM813" s="120"/>
      <c r="MN813" s="120"/>
      <c r="MO813" s="120"/>
      <c r="MP813" s="120"/>
      <c r="MQ813" s="120"/>
      <c r="MR813" s="120"/>
      <c r="MS813" s="120"/>
      <c r="MT813" s="120"/>
      <c r="MU813" s="120"/>
      <c r="MV813" s="120"/>
      <c r="MW813" s="120"/>
      <c r="MX813" s="120"/>
      <c r="MY813" s="120"/>
      <c r="MZ813" s="120"/>
      <c r="NA813" s="120"/>
      <c r="NB813" s="120"/>
      <c r="NC813" s="120"/>
      <c r="ND813" s="120"/>
      <c r="NE813" s="120"/>
      <c r="NF813" s="120"/>
      <c r="NG813" s="120"/>
      <c r="NH813" s="120"/>
      <c r="NI813" s="120"/>
      <c r="NJ813" s="120"/>
      <c r="NK813" s="120"/>
      <c r="NL813" s="120"/>
      <c r="NM813" s="120"/>
      <c r="NN813" s="120"/>
      <c r="NO813" s="120"/>
      <c r="NP813" s="120"/>
      <c r="NQ813" s="120"/>
      <c r="NR813" s="120"/>
      <c r="NS813" s="120"/>
      <c r="NT813" s="120"/>
      <c r="NU813" s="120"/>
      <c r="NV813" s="120"/>
      <c r="NW813" s="120"/>
      <c r="NX813" s="120"/>
      <c r="NY813" s="120"/>
      <c r="NZ813" s="120"/>
      <c r="OA813" s="120"/>
      <c r="OB813" s="120"/>
      <c r="OC813" s="120"/>
      <c r="OD813" s="120"/>
      <c r="OE813" s="120"/>
      <c r="OF813" s="120"/>
      <c r="OG813" s="120"/>
      <c r="OH813" s="120"/>
      <c r="OI813" s="120"/>
      <c r="OJ813" s="120"/>
      <c r="OK813" s="120"/>
      <c r="OL813" s="120"/>
      <c r="OM813" s="120"/>
      <c r="ON813" s="120"/>
      <c r="OO813" s="120"/>
      <c r="OP813" s="120"/>
      <c r="OQ813" s="120"/>
      <c r="OR813" s="120"/>
      <c r="OS813" s="120"/>
      <c r="OT813" s="120"/>
      <c r="OU813" s="120"/>
      <c r="OV813" s="120"/>
      <c r="OW813" s="120"/>
      <c r="OX813" s="120"/>
      <c r="OY813" s="120"/>
      <c r="OZ813" s="120"/>
      <c r="PA813" s="120"/>
      <c r="PB813" s="120"/>
      <c r="PC813" s="120"/>
      <c r="PD813" s="120"/>
      <c r="PE813" s="120"/>
      <c r="PF813" s="120"/>
      <c r="PG813" s="120"/>
      <c r="PH813" s="120"/>
      <c r="PI813" s="120"/>
      <c r="PJ813" s="120"/>
      <c r="PK813" s="120"/>
      <c r="PL813" s="120"/>
      <c r="PM813" s="120"/>
      <c r="PN813" s="120"/>
      <c r="PO813" s="120"/>
      <c r="PP813" s="120"/>
      <c r="PQ813" s="120"/>
      <c r="PR813" s="120"/>
      <c r="PS813" s="120"/>
      <c r="PT813" s="120"/>
      <c r="PU813" s="120"/>
      <c r="PV813" s="120"/>
      <c r="PW813" s="120"/>
      <c r="PX813" s="120"/>
      <c r="PY813" s="120"/>
      <c r="PZ813" s="120"/>
      <c r="QA813" s="120"/>
      <c r="QB813" s="120"/>
      <c r="QC813" s="120"/>
      <c r="QD813" s="120"/>
      <c r="QE813" s="120"/>
      <c r="QF813" s="120"/>
      <c r="QG813" s="120"/>
      <c r="QH813" s="120"/>
      <c r="QI813" s="120"/>
      <c r="QJ813" s="120"/>
      <c r="QK813" s="120"/>
      <c r="QL813" s="120"/>
      <c r="QM813" s="120"/>
      <c r="QN813" s="120"/>
      <c r="QO813" s="120"/>
      <c r="QP813" s="120"/>
      <c r="QQ813" s="120"/>
      <c r="QR813" s="120"/>
      <c r="QS813" s="120"/>
      <c r="QT813" s="120"/>
      <c r="QU813" s="120"/>
      <c r="QV813" s="120"/>
      <c r="QW813" s="120"/>
      <c r="QX813" s="120"/>
      <c r="QY813" s="120"/>
      <c r="QZ813" s="120"/>
      <c r="RA813" s="120"/>
      <c r="RB813" s="120"/>
      <c r="RC813" s="120"/>
      <c r="RD813" s="120"/>
      <c r="RE813" s="120"/>
      <c r="RF813" s="120"/>
      <c r="RG813" s="120"/>
      <c r="RH813" s="120"/>
      <c r="RI813" s="120"/>
      <c r="RJ813" s="120"/>
      <c r="RK813" s="120"/>
      <c r="RL813" s="120"/>
      <c r="RM813" s="120"/>
      <c r="RN813" s="120"/>
      <c r="RO813" s="120"/>
      <c r="RP813" s="120"/>
      <c r="RQ813" s="120"/>
      <c r="RR813" s="120"/>
      <c r="RS813" s="120"/>
      <c r="RT813" s="120"/>
      <c r="RU813" s="120"/>
      <c r="RV813" s="120"/>
      <c r="RW813" s="120"/>
      <c r="RX813" s="120"/>
      <c r="RY813" s="120"/>
      <c r="RZ813" s="120"/>
      <c r="SA813" s="120"/>
      <c r="SB813" s="120"/>
      <c r="SC813" s="120"/>
      <c r="SD813" s="120"/>
      <c r="SE813" s="120"/>
      <c r="SF813" s="120"/>
      <c r="SG813" s="120"/>
      <c r="SH813" s="120"/>
      <c r="SI813" s="120"/>
      <c r="SJ813" s="120"/>
      <c r="SK813" s="120"/>
      <c r="SL813" s="120"/>
      <c r="SM813" s="120"/>
      <c r="SN813" s="120"/>
      <c r="SO813" s="120"/>
      <c r="SP813" s="120"/>
      <c r="SQ813" s="120"/>
      <c r="SR813" s="120"/>
      <c r="SS813" s="120"/>
      <c r="ST813" s="120"/>
      <c r="SU813" s="120"/>
      <c r="SV813" s="120"/>
      <c r="SW813" s="120"/>
      <c r="SX813" s="120"/>
      <c r="SY813" s="120"/>
      <c r="SZ813" s="120"/>
      <c r="TA813" s="120"/>
      <c r="TB813" s="120"/>
      <c r="TC813" s="120"/>
      <c r="TD813" s="120"/>
      <c r="TE813" s="120"/>
      <c r="TF813" s="120"/>
      <c r="TG813" s="120"/>
      <c r="TH813" s="120"/>
      <c r="TI813" s="120"/>
      <c r="TJ813" s="120"/>
      <c r="TK813" s="120"/>
      <c r="TL813" s="120"/>
      <c r="TM813" s="120"/>
      <c r="TN813" s="120"/>
      <c r="TO813" s="120"/>
      <c r="TP813" s="120"/>
      <c r="TQ813" s="120"/>
      <c r="TR813" s="120"/>
      <c r="TS813" s="120"/>
      <c r="TT813" s="120"/>
      <c r="TU813" s="120"/>
      <c r="TV813" s="120"/>
      <c r="TW813" s="120"/>
      <c r="TX813" s="120"/>
      <c r="TY813" s="120"/>
      <c r="TZ813" s="120"/>
      <c r="UA813" s="120"/>
      <c r="UB813" s="120"/>
      <c r="UC813" s="120"/>
      <c r="UD813" s="120"/>
      <c r="UE813" s="120"/>
      <c r="UF813" s="120"/>
      <c r="UG813" s="120"/>
      <c r="UH813" s="120"/>
      <c r="UI813" s="120"/>
      <c r="UJ813" s="120"/>
      <c r="UK813" s="120"/>
      <c r="UL813" s="120"/>
      <c r="UM813" s="120"/>
      <c r="UN813" s="120"/>
      <c r="UO813" s="120"/>
      <c r="UP813" s="120"/>
      <c r="UQ813" s="120"/>
      <c r="UR813" s="120"/>
      <c r="US813" s="120"/>
      <c r="UT813" s="120"/>
      <c r="UU813" s="120"/>
      <c r="UV813" s="120"/>
      <c r="UW813" s="120"/>
      <c r="UX813" s="120"/>
      <c r="UY813" s="120"/>
      <c r="UZ813" s="120"/>
      <c r="VA813" s="120"/>
      <c r="VB813" s="120"/>
      <c r="VC813" s="120"/>
      <c r="VD813" s="120"/>
      <c r="VE813" s="120"/>
      <c r="VF813" s="120"/>
      <c r="VG813" s="120"/>
      <c r="VH813" s="120"/>
      <c r="VI813" s="120"/>
      <c r="VJ813" s="120"/>
      <c r="VK813" s="120"/>
      <c r="VL813" s="120"/>
      <c r="VM813" s="120"/>
      <c r="VN813" s="120"/>
      <c r="VO813" s="120"/>
      <c r="VP813" s="120"/>
      <c r="VQ813" s="120"/>
      <c r="VR813" s="120"/>
      <c r="VS813" s="120"/>
      <c r="VT813" s="120"/>
      <c r="VU813" s="120"/>
      <c r="VV813" s="120"/>
      <c r="VW813" s="120"/>
      <c r="VX813" s="120"/>
      <c r="VY813" s="120"/>
      <c r="VZ813" s="120"/>
      <c r="WA813" s="120"/>
      <c r="WB813" s="120"/>
      <c r="WC813" s="120"/>
      <c r="WD813" s="120"/>
      <c r="WE813" s="120"/>
      <c r="WF813" s="120"/>
      <c r="WG813" s="120"/>
      <c r="WH813" s="120"/>
      <c r="WI813" s="120"/>
      <c r="WJ813" s="120"/>
      <c r="WK813" s="120"/>
      <c r="WL813" s="120"/>
      <c r="WM813" s="120"/>
      <c r="WN813" s="120"/>
      <c r="WO813" s="120"/>
      <c r="WP813" s="120"/>
      <c r="WQ813" s="120"/>
      <c r="WR813" s="120"/>
      <c r="WS813" s="120"/>
      <c r="WT813" s="120"/>
      <c r="WU813" s="120"/>
      <c r="WV813" s="120"/>
      <c r="WW813" s="120"/>
      <c r="WX813" s="120"/>
      <c r="WY813" s="120"/>
      <c r="WZ813" s="120"/>
      <c r="XA813" s="120"/>
      <c r="XB813" s="120"/>
      <c r="XC813" s="120"/>
      <c r="XD813" s="120"/>
      <c r="XE813" s="120"/>
      <c r="XF813" s="120"/>
      <c r="XG813" s="120"/>
      <c r="XH813" s="120"/>
      <c r="XI813" s="120"/>
      <c r="XJ813" s="120"/>
      <c r="XK813" s="120"/>
      <c r="XL813" s="120"/>
      <c r="XM813" s="120"/>
      <c r="XN813" s="120"/>
      <c r="XO813" s="120"/>
      <c r="XP813" s="120"/>
      <c r="XQ813" s="120"/>
      <c r="XR813" s="120"/>
      <c r="XS813" s="120"/>
      <c r="XT813" s="120"/>
      <c r="XU813" s="120"/>
      <c r="XV813" s="120"/>
      <c r="XW813" s="120"/>
      <c r="XX813" s="120"/>
      <c r="XY813" s="120"/>
      <c r="XZ813" s="120"/>
      <c r="YA813" s="120"/>
      <c r="YB813" s="120"/>
      <c r="YC813" s="120"/>
      <c r="YD813" s="120"/>
      <c r="YE813" s="120"/>
      <c r="YF813" s="120"/>
      <c r="YG813" s="120"/>
      <c r="YH813" s="120"/>
      <c r="YI813" s="120"/>
      <c r="YJ813" s="120"/>
      <c r="YK813" s="120"/>
      <c r="YL813" s="120"/>
      <c r="YM813" s="120"/>
      <c r="YN813" s="120"/>
      <c r="YO813" s="120"/>
      <c r="YP813" s="120"/>
      <c r="YQ813" s="120"/>
      <c r="YR813" s="120"/>
      <c r="YS813" s="120"/>
      <c r="YT813" s="120"/>
      <c r="YU813" s="120"/>
      <c r="YV813" s="120"/>
      <c r="YW813" s="120"/>
      <c r="YX813" s="120"/>
      <c r="YY813" s="120"/>
      <c r="YZ813" s="120"/>
      <c r="ZA813" s="120"/>
      <c r="ZB813" s="120"/>
      <c r="ZC813" s="120"/>
      <c r="ZD813" s="120"/>
      <c r="ZE813" s="120"/>
      <c r="ZF813" s="120"/>
      <c r="ZG813" s="120"/>
      <c r="ZH813" s="120"/>
      <c r="ZI813" s="120"/>
      <c r="ZJ813" s="120"/>
      <c r="ZK813" s="120"/>
      <c r="ZL813" s="120"/>
      <c r="ZM813" s="120"/>
      <c r="ZN813" s="120"/>
      <c r="ZO813" s="120"/>
      <c r="ZP813" s="120"/>
      <c r="ZQ813" s="120"/>
      <c r="ZR813" s="120"/>
      <c r="ZS813" s="120"/>
      <c r="ZT813" s="120"/>
      <c r="ZU813" s="120"/>
      <c r="ZV813" s="120"/>
      <c r="ZW813" s="120"/>
      <c r="ZX813" s="120"/>
      <c r="ZY813" s="120"/>
      <c r="ZZ813" s="120"/>
      <c r="AAA813" s="120"/>
      <c r="AAB813" s="120"/>
      <c r="AAC813" s="120"/>
      <c r="AAD813" s="120"/>
      <c r="AAE813" s="120"/>
      <c r="AAF813" s="120"/>
      <c r="AAG813" s="120"/>
      <c r="AAH813" s="120"/>
      <c r="AAI813" s="120"/>
      <c r="AAJ813" s="120"/>
      <c r="AAK813" s="120"/>
      <c r="AAL813" s="120"/>
      <c r="AAM813" s="120"/>
      <c r="AAN813" s="120"/>
      <c r="AAO813" s="120"/>
      <c r="AAP813" s="120"/>
      <c r="AAQ813" s="120"/>
      <c r="AAR813" s="120"/>
      <c r="AAS813" s="120"/>
      <c r="AAT813" s="120"/>
      <c r="AAU813" s="120"/>
      <c r="AAV813" s="120"/>
      <c r="AAW813" s="120"/>
      <c r="AAX813" s="120"/>
      <c r="AAY813" s="120"/>
      <c r="AAZ813" s="120"/>
      <c r="ABA813" s="120"/>
      <c r="ABB813" s="120"/>
      <c r="ABC813" s="120"/>
      <c r="ABD813" s="120"/>
      <c r="ABE813" s="120"/>
      <c r="ABF813" s="120"/>
      <c r="ABG813" s="120"/>
      <c r="ABH813" s="120"/>
      <c r="ABI813" s="120"/>
      <c r="ABJ813" s="120"/>
      <c r="ABK813" s="120"/>
      <c r="ABL813" s="120"/>
      <c r="ABM813" s="120"/>
      <c r="ABN813" s="120"/>
      <c r="ABO813" s="120"/>
      <c r="ABP813" s="120"/>
      <c r="ABQ813" s="120"/>
      <c r="ABR813" s="120"/>
      <c r="ABS813" s="120"/>
      <c r="ABT813" s="120"/>
      <c r="ABU813" s="120"/>
      <c r="ABV813" s="120"/>
      <c r="ABW813" s="120"/>
      <c r="ABX813" s="120"/>
      <c r="ABY813" s="120"/>
      <c r="ABZ813" s="120"/>
      <c r="ACA813" s="120"/>
      <c r="ACB813" s="120"/>
      <c r="ACC813" s="120"/>
      <c r="ACD813" s="120"/>
      <c r="ACE813" s="120"/>
      <c r="ACF813" s="120"/>
      <c r="ACG813" s="120"/>
      <c r="ACH813" s="120"/>
      <c r="ACI813" s="120"/>
      <c r="ACJ813" s="120"/>
      <c r="ACK813" s="120"/>
      <c r="ACL813" s="120"/>
      <c r="ACM813" s="120"/>
      <c r="ACN813" s="120"/>
      <c r="ACO813" s="120"/>
      <c r="ACP813" s="120"/>
      <c r="ACQ813" s="120"/>
      <c r="ACR813" s="120"/>
      <c r="ACS813" s="120"/>
      <c r="ACT813" s="120"/>
      <c r="ACU813" s="120"/>
      <c r="ACV813" s="120"/>
      <c r="ACW813" s="120"/>
      <c r="ACX813" s="120"/>
      <c r="ACY813" s="120"/>
      <c r="ACZ813" s="120"/>
      <c r="ADA813" s="120"/>
      <c r="ADB813" s="120"/>
      <c r="ADC813" s="120"/>
      <c r="ADD813" s="120"/>
      <c r="ADE813" s="120"/>
      <c r="ADF813" s="120"/>
      <c r="ADG813" s="120"/>
      <c r="ADH813" s="120"/>
      <c r="ADI813" s="120"/>
      <c r="ADJ813" s="120"/>
      <c r="ADK813" s="120"/>
      <c r="ADL813" s="120"/>
      <c r="ADM813" s="120"/>
      <c r="ADN813" s="120"/>
      <c r="ADO813" s="120"/>
      <c r="ADP813" s="120"/>
      <c r="ADQ813" s="120"/>
      <c r="ADR813" s="120"/>
      <c r="ADS813" s="120"/>
      <c r="ADT813" s="120"/>
      <c r="ADU813" s="120"/>
      <c r="ADV813" s="120"/>
      <c r="ADW813" s="120"/>
      <c r="ADX813" s="120"/>
      <c r="ADY813" s="120"/>
      <c r="ADZ813" s="120"/>
      <c r="AEA813" s="120"/>
      <c r="AEB813" s="120"/>
      <c r="AEC813" s="120"/>
      <c r="AED813" s="120"/>
      <c r="AEE813" s="120"/>
      <c r="AEF813" s="120"/>
      <c r="AEG813" s="120"/>
      <c r="AEH813" s="120"/>
      <c r="AEI813" s="120"/>
      <c r="AEJ813" s="120"/>
      <c r="AEK813" s="120"/>
      <c r="AEL813" s="120"/>
    </row>
    <row r="814" spans="1:818" s="115" customFormat="1" hidden="1" x14ac:dyDescent="0.25">
      <c r="A814" s="61"/>
      <c r="B814" s="117"/>
      <c r="C814" s="118"/>
      <c r="D814" s="118"/>
      <c r="E814" s="118"/>
      <c r="F814" s="119"/>
      <c r="G814" s="17"/>
      <c r="H814" s="17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  <c r="AA814" s="114"/>
      <c r="AB814" s="114"/>
      <c r="AC814" s="114"/>
      <c r="AD814" s="114"/>
      <c r="AE814" s="114"/>
      <c r="AF814" s="114"/>
      <c r="AG814" s="114"/>
      <c r="AH814" s="114"/>
      <c r="AI814" s="114"/>
      <c r="AJ814" s="114"/>
      <c r="AK814" s="114"/>
      <c r="AL814" s="114"/>
      <c r="AM814" s="114"/>
      <c r="AN814" s="114"/>
      <c r="AO814" s="114"/>
      <c r="AP814" s="114"/>
      <c r="AQ814" s="114"/>
      <c r="AR814" s="114"/>
      <c r="AS814" s="114"/>
      <c r="AT814" s="114"/>
      <c r="AU814" s="114"/>
      <c r="AV814" s="114"/>
      <c r="AW814" s="114"/>
      <c r="AX814" s="114"/>
      <c r="AY814" s="114"/>
      <c r="AZ814" s="114"/>
      <c r="BA814" s="114"/>
      <c r="BB814" s="114"/>
      <c r="BC814" s="114"/>
      <c r="BD814" s="114"/>
      <c r="BE814" s="114"/>
      <c r="BF814" s="114"/>
      <c r="BG814" s="114"/>
      <c r="BH814" s="114"/>
      <c r="BI814" s="114"/>
      <c r="BJ814" s="114"/>
      <c r="BK814" s="114"/>
      <c r="BL814" s="114"/>
      <c r="BM814" s="114"/>
      <c r="BN814" s="114"/>
      <c r="BO814" s="114"/>
      <c r="BP814" s="114"/>
      <c r="BQ814" s="114"/>
      <c r="BR814" s="114"/>
      <c r="BS814" s="114"/>
      <c r="BT814" s="114"/>
      <c r="BU814" s="114"/>
      <c r="BV814" s="158"/>
    </row>
    <row r="815" spans="1:818" hidden="1" x14ac:dyDescent="0.25">
      <c r="A815" s="208"/>
      <c r="B815" s="205"/>
      <c r="C815" s="204"/>
      <c r="D815" s="209"/>
      <c r="E815" s="209"/>
      <c r="F815" s="206"/>
      <c r="G815" s="17"/>
      <c r="H815" s="17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</row>
    <row r="816" spans="1:818" hidden="1" x14ac:dyDescent="0.25">
      <c r="A816" s="208"/>
      <c r="B816" s="205"/>
      <c r="C816" s="204"/>
      <c r="D816" s="209"/>
      <c r="E816" s="209"/>
      <c r="F816" s="206"/>
      <c r="G816" s="17"/>
      <c r="H816" s="17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</row>
    <row r="817" spans="1:73" ht="15.75" hidden="1" customHeight="1" x14ac:dyDescent="0.25">
      <c r="A817" s="224"/>
      <c r="B817" s="216"/>
      <c r="C817" s="215"/>
      <c r="D817" s="214"/>
      <c r="E817" s="214"/>
      <c r="F817" s="223"/>
      <c r="G817" s="17"/>
      <c r="H817" s="17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</row>
    <row r="818" spans="1:73" ht="15.75" hidden="1" customHeight="1" x14ac:dyDescent="0.25">
      <c r="A818" s="224"/>
      <c r="B818" s="216"/>
      <c r="C818" s="215"/>
      <c r="D818" s="214"/>
      <c r="E818" s="214"/>
      <c r="F818" s="223"/>
      <c r="G818" s="17"/>
      <c r="H818" s="17"/>
    </row>
    <row r="819" spans="1:73" ht="15.75" hidden="1" customHeight="1" x14ac:dyDescent="0.25">
      <c r="A819" s="224"/>
      <c r="B819" s="216"/>
      <c r="C819" s="215"/>
      <c r="D819" s="214"/>
      <c r="E819" s="214"/>
      <c r="F819" s="223"/>
      <c r="G819" s="17"/>
      <c r="H819" s="17"/>
    </row>
    <row r="820" spans="1:73" hidden="1" x14ac:dyDescent="0.25">
      <c r="A820" s="208"/>
      <c r="B820" s="205"/>
      <c r="C820" s="204"/>
      <c r="D820" s="209"/>
      <c r="E820" s="209"/>
      <c r="F820" s="206"/>
      <c r="G820" s="17"/>
      <c r="H820" s="17"/>
    </row>
    <row r="821" spans="1:73" hidden="1" x14ac:dyDescent="0.25">
      <c r="A821" s="208"/>
      <c r="B821" s="205"/>
      <c r="C821" s="204"/>
      <c r="D821" s="209"/>
      <c r="E821" s="209"/>
      <c r="F821" s="206"/>
      <c r="G821" s="17"/>
      <c r="H821" s="17"/>
    </row>
    <row r="822" spans="1:73" ht="47.25" hidden="1" x14ac:dyDescent="0.25">
      <c r="A822" s="208"/>
      <c r="B822" s="75" t="s">
        <v>30</v>
      </c>
      <c r="C822" s="21">
        <f>C823</f>
        <v>0</v>
      </c>
      <c r="D822" s="21">
        <f t="shared" ref="D822:E822" si="188">D823</f>
        <v>0</v>
      </c>
      <c r="E822" s="21">
        <f t="shared" si="188"/>
        <v>0</v>
      </c>
      <c r="F822" s="206"/>
      <c r="G822" s="17"/>
      <c r="H822" s="17"/>
    </row>
    <row r="823" spans="1:73" ht="19.5" hidden="1" customHeight="1" x14ac:dyDescent="0.25">
      <c r="A823" s="208"/>
      <c r="B823" s="205"/>
      <c r="C823" s="204"/>
      <c r="D823" s="209"/>
      <c r="E823" s="209"/>
      <c r="F823" s="197"/>
      <c r="G823" s="17"/>
      <c r="H823" s="17"/>
    </row>
    <row r="824" spans="1:73" ht="47.25" x14ac:dyDescent="0.25">
      <c r="A824" s="208"/>
      <c r="B824" s="75" t="s">
        <v>183</v>
      </c>
      <c r="C824" s="21">
        <f>C825</f>
        <v>0</v>
      </c>
      <c r="D824" s="21">
        <f t="shared" ref="D824:E824" si="189">D825</f>
        <v>220000</v>
      </c>
      <c r="E824" s="21">
        <f t="shared" si="189"/>
        <v>0</v>
      </c>
      <c r="F824" s="197"/>
      <c r="G824" s="17"/>
      <c r="H824" s="17"/>
    </row>
    <row r="825" spans="1:73" ht="20.25" customHeight="1" x14ac:dyDescent="0.25">
      <c r="A825" s="208"/>
      <c r="B825" s="205"/>
      <c r="C825" s="204"/>
      <c r="D825" s="209">
        <v>220000</v>
      </c>
      <c r="E825" s="209"/>
      <c r="F825" s="5" t="s">
        <v>399</v>
      </c>
      <c r="G825" s="17"/>
      <c r="H825" s="17"/>
    </row>
    <row r="826" spans="1:73" ht="47.25" hidden="1" x14ac:dyDescent="0.25">
      <c r="A826" s="208"/>
      <c r="B826" s="75" t="s">
        <v>262</v>
      </c>
      <c r="C826" s="21">
        <f>C827</f>
        <v>0</v>
      </c>
      <c r="D826" s="21">
        <f t="shared" ref="D826:E826" si="190">D827</f>
        <v>0</v>
      </c>
      <c r="E826" s="21">
        <f t="shared" si="190"/>
        <v>0</v>
      </c>
      <c r="F826" s="206"/>
      <c r="G826" s="17"/>
      <c r="H826" s="17"/>
    </row>
    <row r="827" spans="1:73" hidden="1" x14ac:dyDescent="0.25">
      <c r="A827" s="208"/>
      <c r="B827" s="205"/>
      <c r="C827" s="204"/>
      <c r="D827" s="209"/>
      <c r="E827" s="209"/>
      <c r="F827" s="206"/>
      <c r="G827" s="17"/>
      <c r="H827" s="17"/>
    </row>
    <row r="828" spans="1:73" ht="63" x14ac:dyDescent="0.25">
      <c r="A828" s="208" t="s">
        <v>105</v>
      </c>
      <c r="B828" s="80" t="s">
        <v>241</v>
      </c>
      <c r="C828" s="7">
        <f>C829+C835+C838</f>
        <v>1175800000</v>
      </c>
      <c r="D828" s="7">
        <f>D829+D835+D838</f>
        <v>145691366</v>
      </c>
      <c r="E828" s="7">
        <f>E829+E835+E838</f>
        <v>0</v>
      </c>
      <c r="F828" s="79"/>
      <c r="G828" s="17"/>
      <c r="H828" s="17"/>
      <c r="I828" s="121"/>
      <c r="J828" s="121"/>
      <c r="K828" s="121"/>
      <c r="L828" s="121"/>
      <c r="M828" s="111"/>
      <c r="N828" s="122"/>
    </row>
    <row r="829" spans="1:73" ht="78.75" x14ac:dyDescent="0.25">
      <c r="A829" s="208" t="s">
        <v>106</v>
      </c>
      <c r="B829" s="80" t="s">
        <v>48</v>
      </c>
      <c r="C829" s="7">
        <f>C830</f>
        <v>263855000</v>
      </c>
      <c r="D829" s="7">
        <f t="shared" ref="D829:E829" si="191">D830</f>
        <v>105654300</v>
      </c>
      <c r="E829" s="7">
        <f t="shared" si="191"/>
        <v>0</v>
      </c>
      <c r="F829" s="30"/>
      <c r="G829" s="17"/>
      <c r="H829" s="17"/>
    </row>
    <row r="830" spans="1:73" ht="31.5" x14ac:dyDescent="0.25">
      <c r="A830" s="208"/>
      <c r="B830" s="75" t="s">
        <v>115</v>
      </c>
      <c r="C830" s="21">
        <f>SUM(C831:C834)</f>
        <v>263855000</v>
      </c>
      <c r="D830" s="21">
        <f>SUM(D831:D834)</f>
        <v>105654300</v>
      </c>
      <c r="E830" s="21">
        <f>SUM(E831:E834)</f>
        <v>0</v>
      </c>
      <c r="F830" s="30"/>
      <c r="G830" s="17"/>
      <c r="H830" s="17"/>
    </row>
    <row r="831" spans="1:73" ht="66.75" customHeight="1" x14ac:dyDescent="0.25">
      <c r="A831" s="208"/>
      <c r="B831" s="193" t="s">
        <v>298</v>
      </c>
      <c r="C831" s="209"/>
      <c r="D831" s="154">
        <v>26454300</v>
      </c>
      <c r="E831" s="209"/>
      <c r="F831" s="5" t="s">
        <v>448</v>
      </c>
      <c r="G831" s="17"/>
      <c r="H831" s="17"/>
    </row>
    <row r="832" spans="1:73" ht="33.75" customHeight="1" x14ac:dyDescent="0.25">
      <c r="A832" s="208"/>
      <c r="B832" s="193" t="s">
        <v>299</v>
      </c>
      <c r="C832" s="213">
        <v>263855000</v>
      </c>
      <c r="D832" s="154">
        <v>66000000</v>
      </c>
      <c r="E832" s="191"/>
      <c r="F832" s="5" t="s">
        <v>449</v>
      </c>
      <c r="G832" s="17"/>
      <c r="H832" s="17"/>
    </row>
    <row r="833" spans="1:8" ht="31.5" x14ac:dyDescent="0.25">
      <c r="A833" s="208"/>
      <c r="B833" s="193" t="s">
        <v>300</v>
      </c>
      <c r="C833" s="191"/>
      <c r="D833" s="191">
        <v>13200000</v>
      </c>
      <c r="E833" s="191"/>
      <c r="F833" s="5" t="s">
        <v>450</v>
      </c>
      <c r="G833" s="17"/>
      <c r="H833" s="17"/>
    </row>
    <row r="834" spans="1:8" hidden="1" x14ac:dyDescent="0.25">
      <c r="A834" s="208"/>
      <c r="B834" s="92"/>
      <c r="C834" s="46"/>
      <c r="D834" s="191"/>
      <c r="E834" s="191"/>
      <c r="F834" s="78"/>
      <c r="G834" s="17"/>
      <c r="H834" s="17"/>
    </row>
    <row r="835" spans="1:8" ht="47.25" x14ac:dyDescent="0.25">
      <c r="A835" s="208" t="s">
        <v>120</v>
      </c>
      <c r="B835" s="80" t="s">
        <v>242</v>
      </c>
      <c r="C835" s="7">
        <f>C836</f>
        <v>391945000</v>
      </c>
      <c r="D835" s="7">
        <f t="shared" ref="D835:E835" si="192">D836</f>
        <v>0</v>
      </c>
      <c r="E835" s="7">
        <f t="shared" si="192"/>
        <v>0</v>
      </c>
      <c r="F835" s="5"/>
      <c r="G835" s="17"/>
      <c r="H835" s="17"/>
    </row>
    <row r="836" spans="1:8" ht="31.5" x14ac:dyDescent="0.25">
      <c r="A836" s="208"/>
      <c r="B836" s="91" t="s">
        <v>115</v>
      </c>
      <c r="C836" s="21">
        <f>SUM(C837:C837)</f>
        <v>391945000</v>
      </c>
      <c r="D836" s="21">
        <f>SUM(D837:D837)</f>
        <v>0</v>
      </c>
      <c r="E836" s="21">
        <f>SUM(E837:E837)</f>
        <v>0</v>
      </c>
      <c r="F836" s="30"/>
      <c r="G836" s="17"/>
      <c r="H836" s="17"/>
    </row>
    <row r="837" spans="1:8" ht="38.25" customHeight="1" x14ac:dyDescent="0.25">
      <c r="A837" s="208"/>
      <c r="B837" s="197" t="s">
        <v>299</v>
      </c>
      <c r="C837" s="191">
        <v>391945000</v>
      </c>
      <c r="D837" s="191"/>
      <c r="E837" s="191"/>
      <c r="F837" s="187" t="s">
        <v>372</v>
      </c>
      <c r="G837" s="17"/>
      <c r="H837" s="17"/>
    </row>
    <row r="838" spans="1:8" ht="126" x14ac:dyDescent="0.25">
      <c r="A838" s="208" t="s">
        <v>140</v>
      </c>
      <c r="B838" s="18" t="s">
        <v>243</v>
      </c>
      <c r="C838" s="7">
        <f>C839</f>
        <v>520000000</v>
      </c>
      <c r="D838" s="7">
        <f t="shared" ref="D838:E838" si="193">D839</f>
        <v>40037066</v>
      </c>
      <c r="E838" s="7">
        <f t="shared" si="193"/>
        <v>0</v>
      </c>
      <c r="F838" s="78"/>
      <c r="G838" s="17"/>
      <c r="H838" s="17"/>
    </row>
    <row r="839" spans="1:8" ht="31.5" x14ac:dyDescent="0.25">
      <c r="A839" s="208"/>
      <c r="B839" s="91" t="s">
        <v>115</v>
      </c>
      <c r="C839" s="21">
        <f>C840+C841</f>
        <v>520000000</v>
      </c>
      <c r="D839" s="21">
        <f>D840+D841</f>
        <v>40037066</v>
      </c>
      <c r="E839" s="21">
        <f>E840+E841</f>
        <v>0</v>
      </c>
      <c r="F839" s="78"/>
      <c r="G839" s="17"/>
      <c r="H839" s="17"/>
    </row>
    <row r="840" spans="1:8" ht="63" x14ac:dyDescent="0.25">
      <c r="A840" s="208"/>
      <c r="B840" s="196" t="s">
        <v>298</v>
      </c>
      <c r="C840" s="154">
        <v>300000000</v>
      </c>
      <c r="D840" s="154">
        <v>40037066</v>
      </c>
      <c r="E840" s="209"/>
      <c r="F840" s="5" t="s">
        <v>451</v>
      </c>
      <c r="G840" s="17"/>
      <c r="H840" s="17"/>
    </row>
    <row r="841" spans="1:8" ht="33" customHeight="1" x14ac:dyDescent="0.25">
      <c r="A841" s="61"/>
      <c r="B841" s="155" t="s">
        <v>299</v>
      </c>
      <c r="C841" s="154">
        <v>220000000</v>
      </c>
      <c r="D841" s="154"/>
      <c r="E841" s="154"/>
      <c r="F841" s="5" t="s">
        <v>409</v>
      </c>
      <c r="G841" s="17"/>
      <c r="H841" s="17"/>
    </row>
    <row r="842" spans="1:8" ht="63" x14ac:dyDescent="0.25">
      <c r="A842" s="208" t="s">
        <v>3</v>
      </c>
      <c r="B842" s="80" t="s">
        <v>244</v>
      </c>
      <c r="C842" s="7">
        <f>C843+C864+C868+C872+C877</f>
        <v>5316500</v>
      </c>
      <c r="D842" s="7">
        <f t="shared" ref="D842:E842" si="194">D843+D864+D868+D872+D877</f>
        <v>5175377</v>
      </c>
      <c r="E842" s="7">
        <f t="shared" si="194"/>
        <v>63128</v>
      </c>
      <c r="F842" s="30"/>
      <c r="G842" s="17"/>
      <c r="H842" s="17"/>
    </row>
    <row r="843" spans="1:8" ht="63" x14ac:dyDescent="0.25">
      <c r="A843" s="208" t="s">
        <v>4</v>
      </c>
      <c r="B843" s="18" t="s">
        <v>245</v>
      </c>
      <c r="C843" s="7">
        <f>C844+C859</f>
        <v>5316500</v>
      </c>
      <c r="D843" s="7">
        <f t="shared" ref="D843:E843" si="195">D844+D859</f>
        <v>1350000</v>
      </c>
      <c r="E843" s="7">
        <f t="shared" si="195"/>
        <v>0</v>
      </c>
      <c r="F843" s="30"/>
      <c r="G843" s="17"/>
      <c r="H843" s="17"/>
    </row>
    <row r="844" spans="1:8" ht="51.75" customHeight="1" x14ac:dyDescent="0.25">
      <c r="A844" s="61"/>
      <c r="B844" s="73" t="s">
        <v>54</v>
      </c>
      <c r="C844" s="21">
        <f>SUM(C845:C858)</f>
        <v>5316500</v>
      </c>
      <c r="D844" s="21">
        <f t="shared" ref="D844:E844" si="196">SUM(D845:D858)</f>
        <v>1350000</v>
      </c>
      <c r="E844" s="21">
        <f t="shared" si="196"/>
        <v>0</v>
      </c>
      <c r="F844" s="30"/>
      <c r="G844" s="17"/>
      <c r="H844" s="17"/>
    </row>
    <row r="845" spans="1:8" ht="37.5" hidden="1" customHeight="1" x14ac:dyDescent="0.25">
      <c r="A845" s="61"/>
      <c r="B845" s="182"/>
      <c r="C845" s="209"/>
      <c r="D845" s="209"/>
      <c r="E845" s="209"/>
      <c r="F845" s="193"/>
      <c r="G845" s="17"/>
      <c r="H845" s="17"/>
    </row>
    <row r="846" spans="1:8" ht="33.75" hidden="1" customHeight="1" x14ac:dyDescent="0.25">
      <c r="A846" s="61"/>
      <c r="B846" s="185"/>
      <c r="C846" s="209"/>
      <c r="D846" s="209"/>
      <c r="E846" s="209"/>
      <c r="F846" s="193"/>
      <c r="G846" s="17"/>
      <c r="H846" s="17"/>
    </row>
    <row r="847" spans="1:8" ht="49.5" hidden="1" customHeight="1" x14ac:dyDescent="0.25">
      <c r="A847" s="61"/>
      <c r="B847" s="185"/>
      <c r="C847" s="209"/>
      <c r="D847" s="209"/>
      <c r="E847" s="209"/>
      <c r="F847" s="193"/>
      <c r="G847" s="17"/>
      <c r="H847" s="17"/>
    </row>
    <row r="848" spans="1:8" hidden="1" x14ac:dyDescent="0.25">
      <c r="A848" s="61"/>
      <c r="B848" s="182"/>
      <c r="C848" s="209"/>
      <c r="D848" s="209"/>
      <c r="E848" s="209"/>
      <c r="F848" s="193"/>
      <c r="G848" s="17"/>
      <c r="H848" s="17"/>
    </row>
    <row r="849" spans="1:14" ht="81.75" hidden="1" customHeight="1" x14ac:dyDescent="0.25">
      <c r="A849" s="61"/>
      <c r="B849" s="182"/>
      <c r="C849" s="209"/>
      <c r="D849" s="209"/>
      <c r="E849" s="209"/>
      <c r="F849" s="211"/>
      <c r="G849" s="17"/>
      <c r="H849" s="17"/>
    </row>
    <row r="850" spans="1:14" ht="64.5" hidden="1" customHeight="1" x14ac:dyDescent="0.25">
      <c r="A850" s="61"/>
      <c r="B850" s="182"/>
      <c r="C850" s="209"/>
      <c r="D850" s="209"/>
      <c r="E850" s="209"/>
      <c r="F850" s="211"/>
      <c r="G850" s="17"/>
      <c r="H850" s="17"/>
    </row>
    <row r="851" spans="1:14" ht="36" hidden="1" customHeight="1" x14ac:dyDescent="0.25">
      <c r="A851" s="61"/>
      <c r="B851" s="182"/>
      <c r="C851" s="209"/>
      <c r="D851" s="209"/>
      <c r="E851" s="209"/>
      <c r="F851" s="211"/>
      <c r="G851" s="17"/>
      <c r="H851" s="17"/>
    </row>
    <row r="852" spans="1:14" ht="65.25" hidden="1" customHeight="1" x14ac:dyDescent="0.25">
      <c r="A852" s="61"/>
      <c r="B852" s="182"/>
      <c r="C852" s="209"/>
      <c r="D852" s="209"/>
      <c r="E852" s="209"/>
      <c r="F852" s="211"/>
      <c r="G852" s="17"/>
      <c r="H852" s="17"/>
      <c r="N852" s="17"/>
    </row>
    <row r="853" spans="1:14" ht="51.75" customHeight="1" x14ac:dyDescent="0.25">
      <c r="A853" s="61"/>
      <c r="B853" s="182" t="s">
        <v>332</v>
      </c>
      <c r="C853" s="209">
        <v>212500</v>
      </c>
      <c r="D853" s="209"/>
      <c r="E853" s="209"/>
      <c r="F853" s="5" t="s">
        <v>371</v>
      </c>
      <c r="G853" s="17"/>
      <c r="H853" s="17"/>
    </row>
    <row r="854" spans="1:14" ht="113.25" customHeight="1" x14ac:dyDescent="0.25">
      <c r="A854" s="61"/>
      <c r="B854" s="182" t="s">
        <v>435</v>
      </c>
      <c r="C854" s="209">
        <v>5104000</v>
      </c>
      <c r="D854" s="209"/>
      <c r="E854" s="209"/>
      <c r="F854" s="5" t="s">
        <v>436</v>
      </c>
      <c r="G854" s="17"/>
      <c r="H854" s="17"/>
    </row>
    <row r="855" spans="1:14" ht="51" hidden="1" customHeight="1" x14ac:dyDescent="0.25">
      <c r="A855" s="61"/>
      <c r="B855" s="182"/>
      <c r="C855" s="209"/>
      <c r="D855" s="209"/>
      <c r="E855" s="209"/>
      <c r="F855" s="211"/>
      <c r="G855" s="17"/>
      <c r="H855" s="17"/>
    </row>
    <row r="856" spans="1:14" ht="51.75" customHeight="1" x14ac:dyDescent="0.25">
      <c r="A856" s="61"/>
      <c r="B856" s="182" t="s">
        <v>281</v>
      </c>
      <c r="C856" s="209"/>
      <c r="D856" s="209">
        <v>1350000</v>
      </c>
      <c r="E856" s="209"/>
      <c r="F856" s="5" t="s">
        <v>410</v>
      </c>
      <c r="G856" s="17"/>
      <c r="H856" s="17"/>
    </row>
    <row r="857" spans="1:14" hidden="1" x14ac:dyDescent="0.25">
      <c r="A857" s="61"/>
      <c r="B857" s="182"/>
      <c r="C857" s="209"/>
      <c r="D857" s="209"/>
      <c r="E857" s="209"/>
      <c r="F857" s="62"/>
      <c r="G857" s="17"/>
      <c r="H857" s="17"/>
    </row>
    <row r="858" spans="1:14" hidden="1" x14ac:dyDescent="0.25">
      <c r="A858" s="61"/>
      <c r="B858" s="182"/>
      <c r="C858" s="209"/>
      <c r="D858" s="209"/>
      <c r="E858" s="209"/>
      <c r="F858" s="62"/>
      <c r="G858" s="17"/>
      <c r="H858" s="17"/>
    </row>
    <row r="859" spans="1:14" s="57" customFormat="1" ht="47.25" hidden="1" x14ac:dyDescent="0.25">
      <c r="A859" s="123"/>
      <c r="B859" s="58" t="s">
        <v>23</v>
      </c>
      <c r="C859" s="21">
        <f>SUM(C860:C863)</f>
        <v>0</v>
      </c>
      <c r="D859" s="21">
        <f t="shared" ref="D859:E859" si="197">SUM(D860:D863)</f>
        <v>0</v>
      </c>
      <c r="E859" s="21">
        <f t="shared" si="197"/>
        <v>0</v>
      </c>
      <c r="F859" s="62"/>
      <c r="G859" s="17"/>
      <c r="H859" s="17"/>
      <c r="I859" s="56"/>
      <c r="J859" s="56"/>
      <c r="K859" s="56"/>
      <c r="L859" s="56"/>
      <c r="M859" s="56"/>
      <c r="N859" s="56"/>
    </row>
    <row r="860" spans="1:14" hidden="1" x14ac:dyDescent="0.25">
      <c r="A860" s="61"/>
      <c r="B860" s="187"/>
      <c r="C860" s="209"/>
      <c r="D860" s="209"/>
      <c r="E860" s="209"/>
      <c r="F860" s="62"/>
      <c r="G860" s="17"/>
      <c r="H860" s="17"/>
    </row>
    <row r="861" spans="1:14" hidden="1" x14ac:dyDescent="0.25">
      <c r="A861" s="61"/>
      <c r="B861" s="187"/>
      <c r="C861" s="209"/>
      <c r="D861" s="209"/>
      <c r="E861" s="209"/>
      <c r="F861" s="206"/>
      <c r="G861" s="17"/>
      <c r="H861" s="17"/>
    </row>
    <row r="862" spans="1:14" hidden="1" x14ac:dyDescent="0.25">
      <c r="A862" s="61"/>
      <c r="B862" s="187"/>
      <c r="C862" s="209"/>
      <c r="D862" s="209"/>
      <c r="E862" s="209"/>
      <c r="F862" s="206"/>
      <c r="G862" s="17"/>
      <c r="H862" s="17"/>
    </row>
    <row r="863" spans="1:14" hidden="1" x14ac:dyDescent="0.25">
      <c r="A863" s="61"/>
      <c r="B863" s="182"/>
      <c r="C863" s="209"/>
      <c r="D863" s="209"/>
      <c r="E863" s="209"/>
      <c r="F863" s="206"/>
      <c r="G863" s="17"/>
      <c r="H863" s="17"/>
    </row>
    <row r="864" spans="1:14" ht="94.5" hidden="1" x14ac:dyDescent="0.25">
      <c r="A864" s="208" t="s">
        <v>47</v>
      </c>
      <c r="B864" s="76" t="s">
        <v>114</v>
      </c>
      <c r="C864" s="7">
        <f>C865</f>
        <v>0</v>
      </c>
      <c r="D864" s="7">
        <f t="shared" ref="D864:E864" si="198">D865</f>
        <v>0</v>
      </c>
      <c r="E864" s="7">
        <f t="shared" si="198"/>
        <v>0</v>
      </c>
      <c r="F864" s="30"/>
      <c r="G864" s="17"/>
      <c r="H864" s="17"/>
    </row>
    <row r="865" spans="1:8" ht="51.75" hidden="1" customHeight="1" x14ac:dyDescent="0.25">
      <c r="A865" s="208"/>
      <c r="B865" s="73" t="s">
        <v>54</v>
      </c>
      <c r="C865" s="21">
        <f>SUM(C866:C867)</f>
        <v>0</v>
      </c>
      <c r="D865" s="21">
        <f t="shared" ref="D865:E865" si="199">SUM(D866:D867)</f>
        <v>0</v>
      </c>
      <c r="E865" s="21">
        <f t="shared" si="199"/>
        <v>0</v>
      </c>
      <c r="F865" s="26"/>
      <c r="G865" s="17"/>
      <c r="H865" s="17"/>
    </row>
    <row r="866" spans="1:8" ht="130.5" hidden="1" customHeight="1" x14ac:dyDescent="0.25">
      <c r="A866" s="208"/>
      <c r="B866" s="193"/>
      <c r="C866" s="209"/>
      <c r="D866" s="209"/>
      <c r="E866" s="209"/>
      <c r="F866" s="193"/>
      <c r="G866" s="17"/>
      <c r="H866" s="17"/>
    </row>
    <row r="867" spans="1:8" hidden="1" x14ac:dyDescent="0.25">
      <c r="A867" s="208"/>
      <c r="B867" s="187"/>
      <c r="C867" s="209"/>
      <c r="D867" s="209"/>
      <c r="E867" s="209"/>
      <c r="F867" s="197"/>
      <c r="G867" s="17"/>
      <c r="H867" s="17"/>
    </row>
    <row r="868" spans="1:8" ht="128.25" customHeight="1" x14ac:dyDescent="0.25">
      <c r="A868" s="208" t="s">
        <v>51</v>
      </c>
      <c r="B868" s="76" t="s">
        <v>246</v>
      </c>
      <c r="C868" s="7">
        <f>C869</f>
        <v>0</v>
      </c>
      <c r="D868" s="7">
        <f t="shared" ref="D868:E868" si="200">D869</f>
        <v>3000000</v>
      </c>
      <c r="E868" s="7">
        <f t="shared" si="200"/>
        <v>63128</v>
      </c>
      <c r="F868" s="196"/>
      <c r="G868" s="17"/>
      <c r="H868" s="17"/>
    </row>
    <row r="869" spans="1:8" ht="31.5" x14ac:dyDescent="0.25">
      <c r="A869" s="208"/>
      <c r="B869" s="20" t="s">
        <v>53</v>
      </c>
      <c r="C869" s="21">
        <f>C870+C871</f>
        <v>0</v>
      </c>
      <c r="D869" s="21">
        <f t="shared" ref="D869:E869" si="201">D870+D871</f>
        <v>3000000</v>
      </c>
      <c r="E869" s="21">
        <f t="shared" si="201"/>
        <v>63128</v>
      </c>
      <c r="F869" s="196"/>
      <c r="G869" s="17"/>
      <c r="H869" s="17"/>
    </row>
    <row r="870" spans="1:8" ht="37.5" customHeight="1" x14ac:dyDescent="0.25">
      <c r="A870" s="208"/>
      <c r="B870" s="180" t="s">
        <v>282</v>
      </c>
      <c r="C870" s="209"/>
      <c r="D870" s="209"/>
      <c r="E870" s="209">
        <v>63128</v>
      </c>
      <c r="F870" s="5" t="s">
        <v>293</v>
      </c>
      <c r="G870" s="17"/>
      <c r="H870" s="17"/>
    </row>
    <row r="871" spans="1:8" ht="33.75" customHeight="1" x14ac:dyDescent="0.25">
      <c r="A871" s="208"/>
      <c r="B871" s="180" t="s">
        <v>282</v>
      </c>
      <c r="C871" s="209"/>
      <c r="D871" s="209">
        <v>3000000</v>
      </c>
      <c r="E871" s="209"/>
      <c r="F871" s="5" t="s">
        <v>411</v>
      </c>
      <c r="G871" s="17"/>
      <c r="H871" s="17"/>
    </row>
    <row r="872" spans="1:8" ht="63" x14ac:dyDescent="0.25">
      <c r="A872" s="208" t="s">
        <v>5</v>
      </c>
      <c r="B872" s="18" t="s">
        <v>6</v>
      </c>
      <c r="C872" s="7">
        <f>C873</f>
        <v>0</v>
      </c>
      <c r="D872" s="7">
        <f t="shared" ref="D872:E872" si="202">D873</f>
        <v>825377</v>
      </c>
      <c r="E872" s="7">
        <f t="shared" si="202"/>
        <v>0</v>
      </c>
      <c r="F872" s="30"/>
      <c r="G872" s="17"/>
      <c r="H872" s="17"/>
    </row>
    <row r="873" spans="1:8" ht="31.5" x14ac:dyDescent="0.25">
      <c r="A873" s="208"/>
      <c r="B873" s="20" t="s">
        <v>53</v>
      </c>
      <c r="C873" s="21">
        <f>C874+C875+C876</f>
        <v>0</v>
      </c>
      <c r="D873" s="21">
        <f t="shared" ref="D873:E873" si="203">D874+D875+D876</f>
        <v>825377</v>
      </c>
      <c r="E873" s="21">
        <f t="shared" si="203"/>
        <v>0</v>
      </c>
      <c r="F873" s="30"/>
      <c r="G873" s="17"/>
      <c r="H873" s="17"/>
    </row>
    <row r="874" spans="1:8" ht="78.75" x14ac:dyDescent="0.25">
      <c r="A874" s="61"/>
      <c r="B874" s="193" t="s">
        <v>283</v>
      </c>
      <c r="C874" s="209"/>
      <c r="D874" s="209">
        <v>825377</v>
      </c>
      <c r="E874" s="209"/>
      <c r="F874" s="5" t="s">
        <v>419</v>
      </c>
      <c r="G874" s="17"/>
      <c r="H874" s="17"/>
    </row>
    <row r="875" spans="1:8" hidden="1" x14ac:dyDescent="0.25">
      <c r="A875" s="61"/>
      <c r="B875" s="31"/>
      <c r="C875" s="209"/>
      <c r="D875" s="209"/>
      <c r="E875" s="209"/>
      <c r="F875" s="197"/>
      <c r="G875" s="17"/>
      <c r="H875" s="17"/>
    </row>
    <row r="876" spans="1:8" hidden="1" x14ac:dyDescent="0.25">
      <c r="A876" s="61"/>
      <c r="B876" s="31"/>
      <c r="C876" s="209"/>
      <c r="D876" s="209"/>
      <c r="E876" s="209"/>
      <c r="F876" s="197"/>
      <c r="G876" s="17"/>
      <c r="H876" s="17"/>
    </row>
    <row r="877" spans="1:8" ht="126" hidden="1" x14ac:dyDescent="0.25">
      <c r="A877" s="208" t="s">
        <v>248</v>
      </c>
      <c r="B877" s="18" t="s">
        <v>247</v>
      </c>
      <c r="C877" s="7">
        <f>C878+C882</f>
        <v>0</v>
      </c>
      <c r="D877" s="7">
        <f t="shared" ref="D877:E877" si="204">D878+D882</f>
        <v>0</v>
      </c>
      <c r="E877" s="7">
        <f t="shared" si="204"/>
        <v>0</v>
      </c>
      <c r="F877" s="179"/>
      <c r="G877" s="17"/>
      <c r="H877" s="17"/>
    </row>
    <row r="878" spans="1:8" ht="63" hidden="1" x14ac:dyDescent="0.25">
      <c r="A878" s="208"/>
      <c r="B878" s="73" t="s">
        <v>54</v>
      </c>
      <c r="C878" s="21">
        <f>C881+C880+C879</f>
        <v>0</v>
      </c>
      <c r="D878" s="21">
        <f t="shared" ref="D878:E878" si="205">D881+D880+D879</f>
        <v>0</v>
      </c>
      <c r="E878" s="21">
        <f t="shared" si="205"/>
        <v>0</v>
      </c>
      <c r="F878" s="196"/>
      <c r="G878" s="17"/>
      <c r="H878" s="17"/>
    </row>
    <row r="879" spans="1:8" hidden="1" x14ac:dyDescent="0.25">
      <c r="A879" s="208"/>
      <c r="B879" s="193"/>
      <c r="C879" s="209"/>
      <c r="D879" s="209"/>
      <c r="E879" s="209"/>
      <c r="F879" s="196"/>
      <c r="G879" s="17"/>
      <c r="H879" s="17"/>
    </row>
    <row r="880" spans="1:8" hidden="1" x14ac:dyDescent="0.25">
      <c r="A880" s="208"/>
      <c r="B880" s="193"/>
      <c r="C880" s="209"/>
      <c r="D880" s="209"/>
      <c r="E880" s="209"/>
      <c r="F880" s="196"/>
      <c r="G880" s="17"/>
      <c r="H880" s="17"/>
    </row>
    <row r="881" spans="1:14" hidden="1" x14ac:dyDescent="0.25">
      <c r="A881" s="208"/>
      <c r="B881" s="193"/>
      <c r="C881" s="209"/>
      <c r="D881" s="209"/>
      <c r="E881" s="209"/>
      <c r="F881" s="196"/>
      <c r="G881" s="17"/>
      <c r="H881" s="17"/>
    </row>
    <row r="882" spans="1:14" ht="31.5" hidden="1" x14ac:dyDescent="0.25">
      <c r="A882" s="208"/>
      <c r="B882" s="75" t="s">
        <v>52</v>
      </c>
      <c r="C882" s="209">
        <f>C883</f>
        <v>0</v>
      </c>
      <c r="D882" s="209">
        <f t="shared" ref="D882" si="206">D883</f>
        <v>0</v>
      </c>
      <c r="E882" s="209">
        <f>E883</f>
        <v>0</v>
      </c>
      <c r="F882" s="196"/>
      <c r="G882" s="17"/>
      <c r="H882" s="17"/>
    </row>
    <row r="883" spans="1:14" hidden="1" x14ac:dyDescent="0.25">
      <c r="A883" s="208"/>
      <c r="B883" s="207"/>
      <c r="C883" s="209"/>
      <c r="D883" s="21"/>
      <c r="E883" s="21"/>
      <c r="F883" s="196"/>
      <c r="G883" s="17"/>
      <c r="H883" s="17"/>
    </row>
    <row r="884" spans="1:14" ht="50.25" customHeight="1" x14ac:dyDescent="0.25">
      <c r="A884" s="208" t="s">
        <v>131</v>
      </c>
      <c r="B884" s="124" t="s">
        <v>128</v>
      </c>
      <c r="C884" s="7">
        <f>C885+C890</f>
        <v>2587300</v>
      </c>
      <c r="D884" s="7">
        <f t="shared" ref="D884:E884" si="207">D885+D890</f>
        <v>0</v>
      </c>
      <c r="E884" s="7">
        <f t="shared" si="207"/>
        <v>0</v>
      </c>
      <c r="F884" s="196"/>
      <c r="G884" s="17"/>
      <c r="H884" s="17"/>
    </row>
    <row r="885" spans="1:14" ht="63" hidden="1" x14ac:dyDescent="0.25">
      <c r="A885" s="208" t="s">
        <v>129</v>
      </c>
      <c r="B885" s="124" t="s">
        <v>130</v>
      </c>
      <c r="C885" s="7">
        <f>C886</f>
        <v>0</v>
      </c>
      <c r="D885" s="7">
        <f t="shared" ref="D885:E885" si="208">D886</f>
        <v>0</v>
      </c>
      <c r="E885" s="7">
        <f t="shared" si="208"/>
        <v>0</v>
      </c>
      <c r="F885" s="196"/>
      <c r="G885" s="17"/>
      <c r="H885" s="17"/>
    </row>
    <row r="886" spans="1:14" ht="31.5" hidden="1" x14ac:dyDescent="0.25">
      <c r="A886" s="208"/>
      <c r="B886" s="125" t="s">
        <v>139</v>
      </c>
      <c r="C886" s="209">
        <f>C887+C888+C889</f>
        <v>0</v>
      </c>
      <c r="D886" s="209">
        <f t="shared" ref="D886:E886" si="209">D887+D888+D889</f>
        <v>0</v>
      </c>
      <c r="E886" s="209">
        <f t="shared" si="209"/>
        <v>0</v>
      </c>
      <c r="F886" s="196"/>
      <c r="G886" s="17"/>
      <c r="H886" s="17"/>
    </row>
    <row r="887" spans="1:14" ht="84" hidden="1" customHeight="1" x14ac:dyDescent="0.25">
      <c r="A887" s="208"/>
      <c r="B887" s="126"/>
      <c r="C887" s="209"/>
      <c r="D887" s="209"/>
      <c r="E887" s="209"/>
      <c r="F887" s="197"/>
      <c r="G887" s="17"/>
      <c r="H887" s="17"/>
    </row>
    <row r="888" spans="1:14" ht="81.75" hidden="1" customHeight="1" x14ac:dyDescent="0.25">
      <c r="A888" s="208"/>
      <c r="B888" s="126"/>
      <c r="C888" s="209"/>
      <c r="D888" s="209"/>
      <c r="E888" s="209"/>
      <c r="F888" s="196"/>
      <c r="G888" s="17"/>
      <c r="H888" s="17"/>
    </row>
    <row r="889" spans="1:14" hidden="1" x14ac:dyDescent="0.25">
      <c r="A889" s="208"/>
      <c r="B889" s="207"/>
      <c r="C889" s="209"/>
      <c r="D889" s="209"/>
      <c r="E889" s="21"/>
      <c r="F889" s="197"/>
      <c r="G889" s="17"/>
      <c r="H889" s="17"/>
    </row>
    <row r="890" spans="1:14" s="67" customFormat="1" ht="49.5" customHeight="1" x14ac:dyDescent="0.25">
      <c r="A890" s="208" t="s">
        <v>173</v>
      </c>
      <c r="B890" s="124" t="s">
        <v>187</v>
      </c>
      <c r="C890" s="7">
        <f>C891</f>
        <v>2587300</v>
      </c>
      <c r="D890" s="7">
        <f t="shared" ref="D890:E891" si="210">D891</f>
        <v>0</v>
      </c>
      <c r="E890" s="7">
        <f t="shared" si="210"/>
        <v>0</v>
      </c>
      <c r="F890" s="197"/>
      <c r="G890" s="17"/>
      <c r="H890" s="17"/>
      <c r="I890" s="66"/>
      <c r="J890" s="66"/>
      <c r="K890" s="66"/>
      <c r="L890" s="66"/>
      <c r="M890" s="66"/>
      <c r="N890" s="66"/>
    </row>
    <row r="891" spans="1:14" ht="31.5" x14ac:dyDescent="0.25">
      <c r="A891" s="208"/>
      <c r="B891" s="125" t="s">
        <v>139</v>
      </c>
      <c r="C891" s="209">
        <f>C892</f>
        <v>2587300</v>
      </c>
      <c r="D891" s="209">
        <f t="shared" si="210"/>
        <v>0</v>
      </c>
      <c r="E891" s="209">
        <f t="shared" si="210"/>
        <v>0</v>
      </c>
      <c r="F891" s="197"/>
      <c r="G891" s="17"/>
      <c r="H891" s="17"/>
    </row>
    <row r="892" spans="1:14" ht="51.75" customHeight="1" x14ac:dyDescent="0.25">
      <c r="A892" s="208"/>
      <c r="B892" s="207" t="s">
        <v>282</v>
      </c>
      <c r="C892" s="209">
        <v>2587300</v>
      </c>
      <c r="D892" s="209"/>
      <c r="E892" s="21"/>
      <c r="F892" s="5" t="s">
        <v>349</v>
      </c>
      <c r="G892" s="17"/>
      <c r="H892" s="17"/>
    </row>
    <row r="893" spans="1:14" ht="66.75" customHeight="1" x14ac:dyDescent="0.25">
      <c r="A893" s="208" t="s">
        <v>156</v>
      </c>
      <c r="B893" s="127" t="s">
        <v>249</v>
      </c>
      <c r="C893" s="7">
        <f>C894+C914</f>
        <v>0</v>
      </c>
      <c r="D893" s="7">
        <f t="shared" ref="D893:E893" si="211">D894+D914</f>
        <v>3034000</v>
      </c>
      <c r="E893" s="7">
        <f t="shared" si="211"/>
        <v>0</v>
      </c>
      <c r="F893" s="196"/>
      <c r="G893" s="17"/>
      <c r="H893" s="17"/>
    </row>
    <row r="894" spans="1:14" ht="63" customHeight="1" x14ac:dyDescent="0.25">
      <c r="A894" s="208" t="s">
        <v>157</v>
      </c>
      <c r="B894" s="127" t="s">
        <v>158</v>
      </c>
      <c r="C894" s="7">
        <f>C895</f>
        <v>0</v>
      </c>
      <c r="D894" s="7">
        <f t="shared" ref="D894:E894" si="212">D895</f>
        <v>3034000</v>
      </c>
      <c r="E894" s="7">
        <f t="shared" si="212"/>
        <v>0</v>
      </c>
      <c r="F894" s="196"/>
      <c r="G894" s="17"/>
      <c r="H894" s="17"/>
    </row>
    <row r="895" spans="1:14" ht="47.25" x14ac:dyDescent="0.25">
      <c r="A895" s="208"/>
      <c r="B895" s="145" t="s">
        <v>23</v>
      </c>
      <c r="C895" s="21">
        <f>SUM(C896:C913)</f>
        <v>0</v>
      </c>
      <c r="D895" s="21">
        <f>SUM(D896:D913)</f>
        <v>3034000</v>
      </c>
      <c r="E895" s="21">
        <f t="shared" ref="E895" si="213">SUM(E896:E913)</f>
        <v>0</v>
      </c>
      <c r="F895" s="196"/>
      <c r="G895" s="17"/>
      <c r="H895" s="17"/>
    </row>
    <row r="896" spans="1:14" hidden="1" x14ac:dyDescent="0.25">
      <c r="A896" s="208"/>
      <c r="B896" s="126"/>
      <c r="C896" s="209"/>
      <c r="D896" s="209"/>
      <c r="E896" s="21"/>
      <c r="F896" s="196"/>
      <c r="G896" s="17"/>
      <c r="H896" s="17"/>
    </row>
    <row r="897" spans="1:8" ht="34.5" customHeight="1" x14ac:dyDescent="0.25">
      <c r="A897" s="208"/>
      <c r="B897" s="126"/>
      <c r="C897" s="209"/>
      <c r="D897" s="209">
        <v>2834000</v>
      </c>
      <c r="E897" s="21"/>
      <c r="F897" s="5" t="s">
        <v>341</v>
      </c>
      <c r="G897" s="17"/>
      <c r="H897" s="17"/>
    </row>
    <row r="898" spans="1:8" ht="86.25" hidden="1" customHeight="1" x14ac:dyDescent="0.25">
      <c r="A898" s="208"/>
      <c r="B898" s="126"/>
      <c r="C898" s="209"/>
      <c r="D898" s="209"/>
      <c r="E898" s="21"/>
      <c r="F898" s="196"/>
      <c r="G898" s="17"/>
      <c r="H898" s="17"/>
    </row>
    <row r="899" spans="1:8" ht="33.75" hidden="1" customHeight="1" x14ac:dyDescent="0.25">
      <c r="A899" s="208"/>
      <c r="B899" s="126"/>
      <c r="C899" s="209"/>
      <c r="D899" s="209"/>
      <c r="E899" s="21"/>
      <c r="F899" s="196"/>
      <c r="G899" s="17"/>
      <c r="H899" s="17"/>
    </row>
    <row r="900" spans="1:8" ht="20.25" customHeight="1" x14ac:dyDescent="0.25">
      <c r="A900" s="208"/>
      <c r="B900" s="126"/>
      <c r="C900" s="209"/>
      <c r="D900" s="209">
        <v>200000</v>
      </c>
      <c r="E900" s="21"/>
      <c r="F900" s="5" t="s">
        <v>342</v>
      </c>
      <c r="G900" s="17"/>
      <c r="H900" s="17"/>
    </row>
    <row r="901" spans="1:8" ht="64.5" hidden="1" customHeight="1" x14ac:dyDescent="0.25">
      <c r="A901" s="208"/>
      <c r="B901" s="126"/>
      <c r="C901" s="209"/>
      <c r="D901" s="209"/>
      <c r="E901" s="21"/>
      <c r="F901" s="196"/>
      <c r="G901" s="17"/>
      <c r="H901" s="17"/>
    </row>
    <row r="902" spans="1:8" hidden="1" x14ac:dyDescent="0.25">
      <c r="A902" s="208"/>
      <c r="B902" s="126"/>
      <c r="C902" s="209"/>
      <c r="D902" s="209"/>
      <c r="E902" s="21"/>
      <c r="F902" s="196"/>
      <c r="G902" s="17"/>
      <c r="H902" s="17"/>
    </row>
    <row r="903" spans="1:8" hidden="1" x14ac:dyDescent="0.25">
      <c r="A903" s="208"/>
      <c r="B903" s="126"/>
      <c r="C903" s="209"/>
      <c r="D903" s="209"/>
      <c r="E903" s="21"/>
      <c r="F903" s="196"/>
      <c r="G903" s="17"/>
      <c r="H903" s="17"/>
    </row>
    <row r="904" spans="1:8" hidden="1" x14ac:dyDescent="0.25">
      <c r="A904" s="208"/>
      <c r="B904" s="126"/>
      <c r="C904" s="209"/>
      <c r="D904" s="209"/>
      <c r="E904" s="21"/>
      <c r="F904" s="196"/>
      <c r="G904" s="17"/>
      <c r="H904" s="17"/>
    </row>
    <row r="905" spans="1:8" ht="51" hidden="1" customHeight="1" x14ac:dyDescent="0.25">
      <c r="A905" s="208"/>
      <c r="B905" s="126"/>
      <c r="C905" s="209"/>
      <c r="D905" s="209"/>
      <c r="E905" s="21"/>
      <c r="F905" s="196"/>
      <c r="G905" s="17"/>
      <c r="H905" s="17"/>
    </row>
    <row r="906" spans="1:8" ht="145.5" hidden="1" customHeight="1" x14ac:dyDescent="0.25">
      <c r="A906" s="208"/>
      <c r="B906" s="126"/>
      <c r="C906" s="209"/>
      <c r="D906" s="209"/>
      <c r="E906" s="21"/>
      <c r="F906" s="196"/>
      <c r="G906" s="17"/>
      <c r="H906" s="17"/>
    </row>
    <row r="907" spans="1:8" ht="64.5" hidden="1" customHeight="1" x14ac:dyDescent="0.25">
      <c r="A907" s="208"/>
      <c r="B907" s="126"/>
      <c r="C907" s="209"/>
      <c r="D907" s="209"/>
      <c r="E907" s="21"/>
      <c r="F907" s="196"/>
      <c r="G907" s="17"/>
      <c r="H907" s="17"/>
    </row>
    <row r="908" spans="1:8" hidden="1" x14ac:dyDescent="0.25">
      <c r="A908" s="208"/>
      <c r="B908" s="126"/>
      <c r="C908" s="209"/>
      <c r="D908" s="209"/>
      <c r="E908" s="21"/>
      <c r="F908" s="196"/>
      <c r="G908" s="17"/>
      <c r="H908" s="17"/>
    </row>
    <row r="909" spans="1:8" ht="33" hidden="1" customHeight="1" x14ac:dyDescent="0.25">
      <c r="A909" s="208"/>
      <c r="B909" s="126"/>
      <c r="C909" s="209"/>
      <c r="D909" s="209"/>
      <c r="E909" s="21"/>
      <c r="F909" s="197"/>
      <c r="G909" s="17"/>
      <c r="H909" s="17"/>
    </row>
    <row r="910" spans="1:8" ht="36.75" hidden="1" customHeight="1" x14ac:dyDescent="0.25">
      <c r="A910" s="208"/>
      <c r="B910" s="126"/>
      <c r="C910" s="209"/>
      <c r="D910" s="21"/>
      <c r="E910" s="21"/>
      <c r="F910" s="142"/>
      <c r="G910" s="17"/>
      <c r="H910" s="17"/>
    </row>
    <row r="911" spans="1:8" hidden="1" x14ac:dyDescent="0.25">
      <c r="A911" s="208"/>
      <c r="B911" s="126"/>
      <c r="C911" s="209"/>
      <c r="D911" s="21"/>
      <c r="E911" s="21"/>
      <c r="F911" s="142"/>
      <c r="G911" s="17"/>
      <c r="H911" s="17"/>
    </row>
    <row r="912" spans="1:8" ht="32.25" hidden="1" customHeight="1" x14ac:dyDescent="0.25">
      <c r="A912" s="208"/>
      <c r="B912" s="126"/>
      <c r="C912" s="209"/>
      <c r="D912" s="21"/>
      <c r="E912" s="21"/>
      <c r="F912" s="142"/>
      <c r="G912" s="17"/>
      <c r="H912" s="17"/>
    </row>
    <row r="913" spans="1:8" hidden="1" x14ac:dyDescent="0.25">
      <c r="A913" s="208"/>
      <c r="B913" s="126"/>
      <c r="C913" s="209"/>
      <c r="D913" s="21"/>
      <c r="E913" s="21"/>
      <c r="F913" s="142"/>
      <c r="G913" s="17"/>
      <c r="H913" s="17"/>
    </row>
    <row r="914" spans="1:8" ht="78.75" hidden="1" x14ac:dyDescent="0.25">
      <c r="A914" s="208" t="s">
        <v>159</v>
      </c>
      <c r="B914" s="127" t="s">
        <v>69</v>
      </c>
      <c r="C914" s="7">
        <f>C915</f>
        <v>0</v>
      </c>
      <c r="D914" s="7">
        <f t="shared" ref="D914:E914" si="214">D915</f>
        <v>0</v>
      </c>
      <c r="E914" s="7">
        <f t="shared" si="214"/>
        <v>0</v>
      </c>
      <c r="F914" s="196"/>
      <c r="G914" s="17"/>
      <c r="H914" s="17"/>
    </row>
    <row r="915" spans="1:8" ht="47.25" hidden="1" x14ac:dyDescent="0.25">
      <c r="A915" s="208"/>
      <c r="B915" s="126" t="s">
        <v>267</v>
      </c>
      <c r="C915" s="21">
        <f>SUM(C916:C917)</f>
        <v>0</v>
      </c>
      <c r="D915" s="21">
        <f t="shared" ref="D915:E915" si="215">SUM(D916:D917)</f>
        <v>0</v>
      </c>
      <c r="E915" s="21">
        <f t="shared" si="215"/>
        <v>0</v>
      </c>
      <c r="F915" s="196"/>
      <c r="G915" s="17"/>
      <c r="H915" s="17"/>
    </row>
    <row r="916" spans="1:8" ht="51" hidden="1" customHeight="1" x14ac:dyDescent="0.25">
      <c r="A916" s="208"/>
      <c r="B916" s="126"/>
      <c r="C916" s="209"/>
      <c r="D916" s="209"/>
      <c r="E916" s="21"/>
      <c r="F916" s="196"/>
      <c r="G916" s="17"/>
      <c r="H916" s="17"/>
    </row>
    <row r="917" spans="1:8" hidden="1" x14ac:dyDescent="0.25">
      <c r="A917" s="208"/>
      <c r="B917" s="126"/>
      <c r="C917" s="209"/>
      <c r="D917" s="21"/>
      <c r="E917" s="21"/>
      <c r="F917" s="196"/>
      <c r="G917" s="17"/>
      <c r="H917" s="17"/>
    </row>
    <row r="918" spans="1:8" ht="63.75" customHeight="1" x14ac:dyDescent="0.25">
      <c r="A918" s="208" t="s">
        <v>160</v>
      </c>
      <c r="B918" s="124" t="s">
        <v>161</v>
      </c>
      <c r="C918" s="7">
        <f>C919</f>
        <v>0</v>
      </c>
      <c r="D918" s="7">
        <f t="shared" ref="D918:D919" si="216">D919</f>
        <v>0</v>
      </c>
      <c r="E918" s="7">
        <f>E919</f>
        <v>41340</v>
      </c>
      <c r="F918" s="206"/>
      <c r="G918" s="17"/>
      <c r="H918" s="17"/>
    </row>
    <row r="919" spans="1:8" ht="63" x14ac:dyDescent="0.25">
      <c r="A919" s="208" t="s">
        <v>162</v>
      </c>
      <c r="B919" s="124" t="s">
        <v>63</v>
      </c>
      <c r="C919" s="7">
        <f>C920</f>
        <v>0</v>
      </c>
      <c r="D919" s="7">
        <f t="shared" si="216"/>
        <v>0</v>
      </c>
      <c r="E919" s="7">
        <f>E920</f>
        <v>41340</v>
      </c>
      <c r="F919" s="206"/>
      <c r="G919" s="17"/>
      <c r="H919" s="17"/>
    </row>
    <row r="920" spans="1:8" ht="31.5" x14ac:dyDescent="0.25">
      <c r="A920" s="208"/>
      <c r="B920" s="125" t="s">
        <v>55</v>
      </c>
      <c r="C920" s="21">
        <f>SUM(C921:C925)</f>
        <v>0</v>
      </c>
      <c r="D920" s="21">
        <f t="shared" ref="D920:E920" si="217">SUM(D921:D925)</f>
        <v>0</v>
      </c>
      <c r="E920" s="21">
        <f t="shared" si="217"/>
        <v>41340</v>
      </c>
      <c r="F920" s="206"/>
      <c r="G920" s="17"/>
      <c r="H920" s="17"/>
    </row>
    <row r="921" spans="1:8" hidden="1" x14ac:dyDescent="0.25">
      <c r="A921" s="208"/>
      <c r="B921" s="207"/>
      <c r="C921" s="209"/>
      <c r="D921" s="209"/>
      <c r="E921" s="209"/>
      <c r="F921" s="197"/>
      <c r="G921" s="17"/>
      <c r="H921" s="17"/>
    </row>
    <row r="922" spans="1:8" ht="32.25" customHeight="1" x14ac:dyDescent="0.25">
      <c r="A922" s="208"/>
      <c r="B922" s="207"/>
      <c r="C922" s="209"/>
      <c r="D922" s="209"/>
      <c r="E922" s="209">
        <v>41340</v>
      </c>
      <c r="F922" s="5" t="s">
        <v>293</v>
      </c>
      <c r="G922" s="17"/>
      <c r="H922" s="17"/>
    </row>
    <row r="923" spans="1:8" hidden="1" x14ac:dyDescent="0.25">
      <c r="A923" s="208"/>
      <c r="B923" s="207"/>
      <c r="C923" s="209"/>
      <c r="D923" s="209"/>
      <c r="E923" s="209"/>
      <c r="F923" s="197"/>
      <c r="G923" s="17"/>
      <c r="H923" s="17"/>
    </row>
    <row r="924" spans="1:8" ht="207.75" hidden="1" customHeight="1" x14ac:dyDescent="0.25">
      <c r="A924" s="208"/>
      <c r="B924" s="207"/>
      <c r="C924" s="209"/>
      <c r="D924" s="209"/>
      <c r="E924" s="209"/>
      <c r="F924" s="197"/>
      <c r="G924" s="17"/>
      <c r="H924" s="17"/>
    </row>
    <row r="925" spans="1:8" ht="35.25" customHeight="1" x14ac:dyDescent="0.25">
      <c r="A925" s="208"/>
      <c r="B925" s="207"/>
      <c r="C925" s="209"/>
      <c r="D925" s="209"/>
      <c r="E925" s="209"/>
      <c r="F925" s="5" t="s">
        <v>412</v>
      </c>
      <c r="G925" s="17"/>
      <c r="H925" s="17"/>
    </row>
    <row r="926" spans="1:8" ht="96" customHeight="1" x14ac:dyDescent="0.25">
      <c r="A926" s="208" t="s">
        <v>7</v>
      </c>
      <c r="B926" s="18" t="s">
        <v>8</v>
      </c>
      <c r="C926" s="7">
        <f>C927+C930+C933+C936</f>
        <v>0</v>
      </c>
      <c r="D926" s="7">
        <f t="shared" ref="D926:E926" si="218">D927+D930+D933+D936</f>
        <v>70539500</v>
      </c>
      <c r="E926" s="7">
        <f t="shared" si="218"/>
        <v>0</v>
      </c>
      <c r="F926" s="207"/>
      <c r="G926" s="17"/>
      <c r="H926" s="17"/>
    </row>
    <row r="927" spans="1:8" ht="63" hidden="1" x14ac:dyDescent="0.25">
      <c r="A927" s="208" t="s">
        <v>133</v>
      </c>
      <c r="B927" s="128" t="s">
        <v>132</v>
      </c>
      <c r="C927" s="7">
        <f>C928</f>
        <v>0</v>
      </c>
      <c r="D927" s="7">
        <f t="shared" ref="D927:E928" si="219">D928</f>
        <v>0</v>
      </c>
      <c r="E927" s="7">
        <f t="shared" si="219"/>
        <v>0</v>
      </c>
      <c r="F927" s="196"/>
      <c r="G927" s="17"/>
      <c r="H927" s="17"/>
    </row>
    <row r="928" spans="1:8" ht="31.5" hidden="1" x14ac:dyDescent="0.25">
      <c r="A928" s="208"/>
      <c r="B928" s="20" t="s">
        <v>22</v>
      </c>
      <c r="C928" s="21">
        <f>C929</f>
        <v>0</v>
      </c>
      <c r="D928" s="21">
        <f t="shared" si="219"/>
        <v>0</v>
      </c>
      <c r="E928" s="21">
        <f t="shared" si="219"/>
        <v>0</v>
      </c>
      <c r="F928" s="196"/>
      <c r="G928" s="17"/>
      <c r="H928" s="17"/>
    </row>
    <row r="929" spans="1:14" hidden="1" x14ac:dyDescent="0.25">
      <c r="A929" s="208"/>
      <c r="B929" s="20"/>
      <c r="C929" s="21"/>
      <c r="D929" s="209"/>
      <c r="E929" s="209"/>
      <c r="F929" s="211"/>
      <c r="G929" s="17"/>
      <c r="H929" s="17"/>
    </row>
    <row r="930" spans="1:14" ht="126" x14ac:dyDescent="0.25">
      <c r="A930" s="208" t="s">
        <v>62</v>
      </c>
      <c r="B930" s="18" t="s">
        <v>170</v>
      </c>
      <c r="C930" s="7">
        <f>C931</f>
        <v>0</v>
      </c>
      <c r="D930" s="7">
        <f t="shared" ref="D930:E931" si="220">D931</f>
        <v>70000000</v>
      </c>
      <c r="E930" s="7">
        <f t="shared" si="220"/>
        <v>0</v>
      </c>
      <c r="F930" s="197"/>
      <c r="G930" s="17"/>
      <c r="H930" s="17"/>
    </row>
    <row r="931" spans="1:14" ht="31.5" x14ac:dyDescent="0.25">
      <c r="A931" s="208"/>
      <c r="B931" s="20" t="s">
        <v>22</v>
      </c>
      <c r="C931" s="21">
        <f>C932</f>
        <v>0</v>
      </c>
      <c r="D931" s="21">
        <f t="shared" si="220"/>
        <v>70000000</v>
      </c>
      <c r="E931" s="21">
        <f t="shared" si="220"/>
        <v>0</v>
      </c>
      <c r="F931" s="197"/>
      <c r="G931" s="17"/>
      <c r="H931" s="17"/>
    </row>
    <row r="932" spans="1:14" ht="31.5" x14ac:dyDescent="0.25">
      <c r="A932" s="208"/>
      <c r="B932" s="129"/>
      <c r="C932" s="21"/>
      <c r="D932" s="209">
        <v>70000000</v>
      </c>
      <c r="E932" s="209"/>
      <c r="F932" s="5" t="s">
        <v>422</v>
      </c>
      <c r="G932" s="17"/>
      <c r="H932" s="17"/>
    </row>
    <row r="933" spans="1:14" ht="47.25" customHeight="1" x14ac:dyDescent="0.25">
      <c r="A933" s="208" t="s">
        <v>113</v>
      </c>
      <c r="B933" s="18" t="s">
        <v>171</v>
      </c>
      <c r="C933" s="7">
        <f>C934</f>
        <v>0</v>
      </c>
      <c r="D933" s="7">
        <f t="shared" ref="D933:E934" si="221">D934</f>
        <v>539500</v>
      </c>
      <c r="E933" s="7">
        <f t="shared" si="221"/>
        <v>0</v>
      </c>
      <c r="F933" s="197"/>
      <c r="G933" s="17"/>
      <c r="H933" s="17"/>
    </row>
    <row r="934" spans="1:14" ht="30.75" customHeight="1" x14ac:dyDescent="0.25">
      <c r="A934" s="208"/>
      <c r="B934" s="20" t="s">
        <v>22</v>
      </c>
      <c r="C934" s="21">
        <f>C935</f>
        <v>0</v>
      </c>
      <c r="D934" s="21">
        <f>D935</f>
        <v>539500</v>
      </c>
      <c r="E934" s="21">
        <f t="shared" si="221"/>
        <v>0</v>
      </c>
      <c r="F934" s="197"/>
      <c r="G934" s="17"/>
      <c r="H934" s="17"/>
    </row>
    <row r="935" spans="1:14" ht="34.5" customHeight="1" x14ac:dyDescent="0.25">
      <c r="A935" s="208"/>
      <c r="B935" s="18"/>
      <c r="C935" s="7"/>
      <c r="D935" s="209">
        <v>539500</v>
      </c>
      <c r="E935" s="7"/>
      <c r="F935" s="5" t="s">
        <v>296</v>
      </c>
      <c r="G935" s="17"/>
      <c r="H935" s="17"/>
    </row>
    <row r="936" spans="1:14" s="67" customFormat="1" ht="48.75" hidden="1" customHeight="1" x14ac:dyDescent="0.25">
      <c r="A936" s="208" t="s">
        <v>142</v>
      </c>
      <c r="B936" s="18" t="s">
        <v>172</v>
      </c>
      <c r="C936" s="7">
        <f>C937+C940</f>
        <v>0</v>
      </c>
      <c r="D936" s="7">
        <f t="shared" ref="D936:E936" si="222">D937+D940</f>
        <v>0</v>
      </c>
      <c r="E936" s="7">
        <f t="shared" si="222"/>
        <v>0</v>
      </c>
      <c r="F936" s="196"/>
      <c r="G936" s="17"/>
      <c r="H936" s="17"/>
      <c r="I936" s="66"/>
      <c r="J936" s="66"/>
      <c r="K936" s="66"/>
      <c r="L936" s="66"/>
      <c r="M936" s="66"/>
      <c r="N936" s="66"/>
    </row>
    <row r="937" spans="1:14" s="57" customFormat="1" ht="31.5" hidden="1" x14ac:dyDescent="0.25">
      <c r="A937" s="4"/>
      <c r="B937" s="20" t="s">
        <v>22</v>
      </c>
      <c r="C937" s="21">
        <f>C938+C939</f>
        <v>0</v>
      </c>
      <c r="D937" s="21">
        <f t="shared" ref="D937:E937" si="223">D938+D939</f>
        <v>0</v>
      </c>
      <c r="E937" s="21">
        <f t="shared" si="223"/>
        <v>0</v>
      </c>
      <c r="F937" s="174"/>
      <c r="G937" s="17"/>
      <c r="H937" s="17"/>
      <c r="I937" s="56"/>
      <c r="J937" s="56"/>
      <c r="K937" s="56"/>
      <c r="L937" s="56"/>
      <c r="M937" s="56"/>
      <c r="N937" s="56"/>
    </row>
    <row r="938" spans="1:14" hidden="1" x14ac:dyDescent="0.25">
      <c r="A938" s="208"/>
      <c r="B938" s="20"/>
      <c r="C938" s="7"/>
      <c r="D938" s="7"/>
      <c r="E938" s="209"/>
      <c r="F938" s="197"/>
      <c r="G938" s="17"/>
      <c r="H938" s="17"/>
    </row>
    <row r="939" spans="1:14" hidden="1" x14ac:dyDescent="0.25">
      <c r="A939" s="208"/>
      <c r="B939" s="20"/>
      <c r="C939" s="7"/>
      <c r="D939" s="7"/>
      <c r="E939" s="209"/>
      <c r="F939" s="197"/>
      <c r="G939" s="17"/>
      <c r="H939" s="17"/>
    </row>
    <row r="940" spans="1:14" ht="31.5" hidden="1" x14ac:dyDescent="0.25">
      <c r="A940" s="208"/>
      <c r="B940" s="20" t="s">
        <v>37</v>
      </c>
      <c r="C940" s="21">
        <f>C941+C942</f>
        <v>0</v>
      </c>
      <c r="D940" s="21">
        <f t="shared" ref="D940:E940" si="224">D941+D942</f>
        <v>0</v>
      </c>
      <c r="E940" s="21">
        <f t="shared" si="224"/>
        <v>0</v>
      </c>
      <c r="F940" s="197"/>
      <c r="G940" s="17"/>
      <c r="H940" s="17"/>
    </row>
    <row r="941" spans="1:14" hidden="1" x14ac:dyDescent="0.25">
      <c r="A941" s="208"/>
      <c r="B941" s="20"/>
      <c r="C941" s="7"/>
      <c r="D941" s="7"/>
      <c r="E941" s="209"/>
      <c r="F941" s="197"/>
      <c r="G941" s="17"/>
      <c r="H941" s="17"/>
    </row>
    <row r="942" spans="1:14" hidden="1" x14ac:dyDescent="0.25">
      <c r="A942" s="208"/>
      <c r="B942" s="20"/>
      <c r="C942" s="7"/>
      <c r="D942" s="7"/>
      <c r="E942" s="209"/>
      <c r="F942" s="197"/>
      <c r="G942" s="17"/>
      <c r="H942" s="17"/>
    </row>
    <row r="943" spans="1:14" ht="78.75" x14ac:dyDescent="0.25">
      <c r="A943" s="208" t="s">
        <v>42</v>
      </c>
      <c r="B943" s="80" t="s">
        <v>41</v>
      </c>
      <c r="C943" s="7">
        <f>C944+C948+C954</f>
        <v>0</v>
      </c>
      <c r="D943" s="7">
        <f t="shared" ref="D943:E943" si="225">D944+D948+D954</f>
        <v>130000</v>
      </c>
      <c r="E943" s="7">
        <f t="shared" si="225"/>
        <v>0</v>
      </c>
      <c r="F943" s="196"/>
      <c r="G943" s="17"/>
      <c r="H943" s="17"/>
    </row>
    <row r="944" spans="1:14" ht="51.75" hidden="1" customHeight="1" x14ac:dyDescent="0.25">
      <c r="A944" s="208" t="s">
        <v>43</v>
      </c>
      <c r="B944" s="53" t="s">
        <v>250</v>
      </c>
      <c r="C944" s="7">
        <f>C945</f>
        <v>0</v>
      </c>
      <c r="D944" s="7">
        <f t="shared" ref="D944" si="226">D945</f>
        <v>0</v>
      </c>
      <c r="E944" s="7">
        <f>E945</f>
        <v>0</v>
      </c>
      <c r="F944" s="30"/>
      <c r="G944" s="17"/>
      <c r="H944" s="17"/>
    </row>
    <row r="945" spans="1:8" hidden="1" x14ac:dyDescent="0.25">
      <c r="A945" s="208"/>
      <c r="B945" s="73" t="s">
        <v>20</v>
      </c>
      <c r="C945" s="21">
        <f>C946+C947</f>
        <v>0</v>
      </c>
      <c r="D945" s="21">
        <f t="shared" ref="D945:E945" si="227">D946+D947</f>
        <v>0</v>
      </c>
      <c r="E945" s="21">
        <f t="shared" si="227"/>
        <v>0</v>
      </c>
      <c r="F945" s="30"/>
      <c r="G945" s="17"/>
      <c r="H945" s="17"/>
    </row>
    <row r="946" spans="1:8" ht="51" hidden="1" customHeight="1" x14ac:dyDescent="0.25">
      <c r="A946" s="208"/>
      <c r="B946" s="193"/>
      <c r="C946" s="209"/>
      <c r="D946" s="209"/>
      <c r="E946" s="209"/>
      <c r="F946" s="197"/>
      <c r="G946" s="17"/>
      <c r="H946" s="17"/>
    </row>
    <row r="947" spans="1:8" hidden="1" x14ac:dyDescent="0.25">
      <c r="A947" s="208"/>
      <c r="B947" s="193"/>
      <c r="C947" s="209"/>
      <c r="D947" s="209"/>
      <c r="E947" s="209"/>
      <c r="F947" s="206"/>
      <c r="G947" s="17"/>
      <c r="H947" s="17"/>
    </row>
    <row r="948" spans="1:8" ht="48.75" hidden="1" customHeight="1" x14ac:dyDescent="0.25">
      <c r="A948" s="208" t="s">
        <v>50</v>
      </c>
      <c r="B948" s="94" t="s">
        <v>251</v>
      </c>
      <c r="C948" s="7">
        <f>C949+C952</f>
        <v>0</v>
      </c>
      <c r="D948" s="7">
        <f t="shared" ref="D948:E948" si="228">D949+D952</f>
        <v>0</v>
      </c>
      <c r="E948" s="7">
        <f t="shared" si="228"/>
        <v>0</v>
      </c>
      <c r="F948" s="30"/>
      <c r="G948" s="17"/>
      <c r="H948" s="17"/>
    </row>
    <row r="949" spans="1:8" hidden="1" x14ac:dyDescent="0.25">
      <c r="A949" s="208"/>
      <c r="B949" s="73" t="s">
        <v>20</v>
      </c>
      <c r="C949" s="21">
        <f>C950+C951</f>
        <v>0</v>
      </c>
      <c r="D949" s="21">
        <f t="shared" ref="D949:E949" si="229">D950+D951</f>
        <v>0</v>
      </c>
      <c r="E949" s="21">
        <f t="shared" si="229"/>
        <v>0</v>
      </c>
      <c r="F949" s="30"/>
      <c r="G949" s="17"/>
      <c r="H949" s="17"/>
    </row>
    <row r="950" spans="1:8" hidden="1" x14ac:dyDescent="0.25">
      <c r="A950" s="208"/>
      <c r="B950" s="196"/>
      <c r="C950" s="21"/>
      <c r="D950" s="21"/>
      <c r="E950" s="21"/>
      <c r="F950" s="206"/>
      <c r="G950" s="17"/>
      <c r="H950" s="17"/>
    </row>
    <row r="951" spans="1:8" hidden="1" x14ac:dyDescent="0.25">
      <c r="A951" s="208"/>
      <c r="B951" s="187"/>
      <c r="C951" s="209"/>
      <c r="D951" s="209"/>
      <c r="E951" s="209"/>
      <c r="F951" s="206"/>
      <c r="G951" s="17"/>
      <c r="H951" s="17"/>
    </row>
    <row r="952" spans="1:8" ht="31.5" hidden="1" x14ac:dyDescent="0.25">
      <c r="A952" s="208"/>
      <c r="B952" s="41" t="s">
        <v>37</v>
      </c>
      <c r="C952" s="21">
        <f>C953</f>
        <v>0</v>
      </c>
      <c r="D952" s="21">
        <f t="shared" ref="D952" si="230">D953</f>
        <v>0</v>
      </c>
      <c r="E952" s="21">
        <f>E953</f>
        <v>0</v>
      </c>
      <c r="F952" s="30"/>
      <c r="G952" s="17"/>
      <c r="H952" s="17"/>
    </row>
    <row r="953" spans="1:8" hidden="1" x14ac:dyDescent="0.25">
      <c r="A953" s="208"/>
      <c r="B953" s="41"/>
      <c r="C953" s="7"/>
      <c r="D953" s="7"/>
      <c r="E953" s="7"/>
      <c r="F953" s="30"/>
      <c r="G953" s="17"/>
      <c r="H953" s="17"/>
    </row>
    <row r="954" spans="1:8" ht="66.75" customHeight="1" x14ac:dyDescent="0.25">
      <c r="A954" s="208" t="s">
        <v>112</v>
      </c>
      <c r="B954" s="53" t="s">
        <v>252</v>
      </c>
      <c r="C954" s="7">
        <f>C955+C957+C959+C961+C963+C965+C967+C969+C972+C976+C980+C982+C984+C986+C988+C990+C992+C994+C996+C998+C1000+C1002+C1004+C978</f>
        <v>0</v>
      </c>
      <c r="D954" s="7">
        <f t="shared" ref="D954:E954" si="231">D955+D957+D959+D961+D963+D965+D967+D969+D972+D976+D980+D982+D984+D986+D988+D990+D992+D994+D996+D998+D1000+D1002+D1004+D978</f>
        <v>130000</v>
      </c>
      <c r="E954" s="7">
        <f t="shared" si="231"/>
        <v>0</v>
      </c>
      <c r="F954" s="30"/>
      <c r="G954" s="17"/>
      <c r="H954" s="17"/>
    </row>
    <row r="955" spans="1:8" ht="47.25" hidden="1" x14ac:dyDescent="0.25">
      <c r="A955" s="208"/>
      <c r="B955" s="20" t="s">
        <v>271</v>
      </c>
      <c r="C955" s="21">
        <f>C956</f>
        <v>0</v>
      </c>
      <c r="D955" s="21">
        <f t="shared" ref="D955:E955" si="232">D956</f>
        <v>0</v>
      </c>
      <c r="E955" s="21">
        <f t="shared" si="232"/>
        <v>0</v>
      </c>
      <c r="F955" s="30"/>
      <c r="G955" s="17"/>
      <c r="H955" s="17"/>
    </row>
    <row r="956" spans="1:8" hidden="1" x14ac:dyDescent="0.25">
      <c r="A956" s="208"/>
      <c r="B956" s="94"/>
      <c r="C956" s="7"/>
      <c r="D956" s="21"/>
      <c r="E956" s="21"/>
      <c r="F956" s="206"/>
      <c r="G956" s="17"/>
      <c r="H956" s="17"/>
    </row>
    <row r="957" spans="1:8" ht="31.5" hidden="1" x14ac:dyDescent="0.25">
      <c r="A957" s="208"/>
      <c r="B957" s="20" t="s">
        <v>2</v>
      </c>
      <c r="C957" s="21">
        <f>C958</f>
        <v>0</v>
      </c>
      <c r="D957" s="21">
        <f t="shared" ref="D957:E957" si="233">D958</f>
        <v>0</v>
      </c>
      <c r="E957" s="21">
        <f t="shared" si="233"/>
        <v>0</v>
      </c>
      <c r="F957" s="206"/>
      <c r="G957" s="17"/>
      <c r="H957" s="17"/>
    </row>
    <row r="958" spans="1:8" hidden="1" x14ac:dyDescent="0.25">
      <c r="A958" s="208"/>
      <c r="B958" s="196"/>
      <c r="C958" s="209"/>
      <c r="D958" s="209"/>
      <c r="E958" s="209"/>
      <c r="F958" s="206"/>
      <c r="G958" s="17"/>
      <c r="H958" s="17"/>
    </row>
    <row r="959" spans="1:8" ht="31.5" hidden="1" x14ac:dyDescent="0.25">
      <c r="A959" s="208"/>
      <c r="B959" s="20" t="s">
        <v>28</v>
      </c>
      <c r="C959" s="21">
        <f>C960</f>
        <v>0</v>
      </c>
      <c r="D959" s="21">
        <f t="shared" ref="D959:E959" si="234">D960</f>
        <v>0</v>
      </c>
      <c r="E959" s="21">
        <f t="shared" si="234"/>
        <v>0</v>
      </c>
      <c r="F959" s="30"/>
      <c r="G959" s="17"/>
      <c r="H959" s="17"/>
    </row>
    <row r="960" spans="1:8" hidden="1" x14ac:dyDescent="0.25">
      <c r="A960" s="208"/>
      <c r="B960" s="53"/>
      <c r="C960" s="7"/>
      <c r="D960" s="21"/>
      <c r="E960" s="21"/>
      <c r="F960" s="206"/>
      <c r="G960" s="17"/>
      <c r="H960" s="17"/>
    </row>
    <row r="961" spans="1:8" ht="63" hidden="1" x14ac:dyDescent="0.25">
      <c r="A961" s="208"/>
      <c r="B961" s="20" t="s">
        <v>54</v>
      </c>
      <c r="C961" s="21">
        <f>C962</f>
        <v>0</v>
      </c>
      <c r="D961" s="21">
        <f t="shared" ref="D961:E961" si="235">D962</f>
        <v>0</v>
      </c>
      <c r="E961" s="21">
        <f t="shared" si="235"/>
        <v>0</v>
      </c>
      <c r="F961" s="30"/>
      <c r="G961" s="17"/>
      <c r="H961" s="17"/>
    </row>
    <row r="962" spans="1:8" hidden="1" x14ac:dyDescent="0.25">
      <c r="A962" s="208"/>
      <c r="B962" s="53"/>
      <c r="C962" s="7"/>
      <c r="D962" s="209"/>
      <c r="E962" s="209"/>
      <c r="F962" s="206"/>
      <c r="G962" s="17"/>
      <c r="H962" s="17"/>
    </row>
    <row r="963" spans="1:8" ht="31.5" hidden="1" x14ac:dyDescent="0.25">
      <c r="A963" s="208"/>
      <c r="B963" s="20" t="s">
        <v>22</v>
      </c>
      <c r="C963" s="21">
        <f>C964</f>
        <v>0</v>
      </c>
      <c r="D963" s="21">
        <f t="shared" ref="D963:E963" si="236">D964</f>
        <v>0</v>
      </c>
      <c r="E963" s="21">
        <f t="shared" si="236"/>
        <v>0</v>
      </c>
      <c r="F963" s="206"/>
      <c r="G963" s="17"/>
      <c r="H963" s="17"/>
    </row>
    <row r="964" spans="1:8" hidden="1" x14ac:dyDescent="0.25">
      <c r="A964" s="208"/>
      <c r="B964" s="53"/>
      <c r="C964" s="7"/>
      <c r="D964" s="21"/>
      <c r="E964" s="21"/>
      <c r="F964" s="206"/>
      <c r="G964" s="17"/>
      <c r="H964" s="17"/>
    </row>
    <row r="965" spans="1:8" ht="63" hidden="1" x14ac:dyDescent="0.25">
      <c r="A965" s="208"/>
      <c r="B965" s="20" t="s">
        <v>71</v>
      </c>
      <c r="C965" s="21">
        <f>C966</f>
        <v>0</v>
      </c>
      <c r="D965" s="21">
        <f t="shared" ref="D965:E965" si="237">D966</f>
        <v>0</v>
      </c>
      <c r="E965" s="21">
        <f t="shared" si="237"/>
        <v>0</v>
      </c>
      <c r="F965" s="206"/>
      <c r="G965" s="17"/>
      <c r="H965" s="17"/>
    </row>
    <row r="966" spans="1:8" hidden="1" x14ac:dyDescent="0.25">
      <c r="A966" s="208"/>
      <c r="B966" s="53"/>
      <c r="C966" s="7"/>
      <c r="D966" s="209"/>
      <c r="E966" s="209"/>
      <c r="F966" s="206"/>
      <c r="G966" s="17"/>
      <c r="H966" s="17"/>
    </row>
    <row r="967" spans="1:8" ht="47.25" hidden="1" x14ac:dyDescent="0.25">
      <c r="A967" s="208"/>
      <c r="B967" s="41" t="s">
        <v>30</v>
      </c>
      <c r="C967" s="21">
        <f>C968</f>
        <v>0</v>
      </c>
      <c r="D967" s="21">
        <f t="shared" ref="D967:E967" si="238">D968</f>
        <v>0</v>
      </c>
      <c r="E967" s="21">
        <f t="shared" si="238"/>
        <v>0</v>
      </c>
      <c r="F967" s="206"/>
      <c r="G967" s="17"/>
      <c r="H967" s="17"/>
    </row>
    <row r="968" spans="1:8" hidden="1" x14ac:dyDescent="0.25">
      <c r="A968" s="208"/>
      <c r="B968" s="41"/>
      <c r="C968" s="21"/>
      <c r="D968" s="21"/>
      <c r="E968" s="21"/>
      <c r="F968" s="206"/>
      <c r="G968" s="17"/>
      <c r="H968" s="17"/>
    </row>
    <row r="969" spans="1:8" ht="47.25" hidden="1" x14ac:dyDescent="0.25">
      <c r="A969" s="208"/>
      <c r="B969" s="41" t="s">
        <v>23</v>
      </c>
      <c r="C969" s="21">
        <f>SUM(C970:C971)</f>
        <v>0</v>
      </c>
      <c r="D969" s="21">
        <f t="shared" ref="D969:E969" si="239">SUM(D970:D971)</f>
        <v>0</v>
      </c>
      <c r="E969" s="21">
        <f t="shared" si="239"/>
        <v>0</v>
      </c>
      <c r="F969" s="206"/>
      <c r="G969" s="17"/>
      <c r="H969" s="17"/>
    </row>
    <row r="970" spans="1:8" hidden="1" x14ac:dyDescent="0.25">
      <c r="A970" s="208"/>
      <c r="B970" s="53"/>
      <c r="C970" s="7"/>
      <c r="D970" s="209"/>
      <c r="E970" s="209"/>
      <c r="F970" s="206"/>
      <c r="G970" s="17"/>
      <c r="H970" s="17"/>
    </row>
    <row r="971" spans="1:8" hidden="1" x14ac:dyDescent="0.25">
      <c r="A971" s="208"/>
      <c r="B971" s="53"/>
      <c r="C971" s="7"/>
      <c r="D971" s="21"/>
      <c r="E971" s="21"/>
      <c r="F971" s="30"/>
      <c r="G971" s="17"/>
      <c r="H971" s="17"/>
    </row>
    <row r="972" spans="1:8" hidden="1" x14ac:dyDescent="0.25">
      <c r="A972" s="208"/>
      <c r="B972" s="73" t="s">
        <v>20</v>
      </c>
      <c r="C972" s="21">
        <f>SUM(C973:C975)</f>
        <v>0</v>
      </c>
      <c r="D972" s="21">
        <f t="shared" ref="D972:E972" si="240">SUM(D973:D975)</f>
        <v>0</v>
      </c>
      <c r="E972" s="21">
        <f t="shared" si="240"/>
        <v>0</v>
      </c>
      <c r="F972" s="30"/>
      <c r="G972" s="17"/>
      <c r="H972" s="17"/>
    </row>
    <row r="973" spans="1:8" hidden="1" x14ac:dyDescent="0.25">
      <c r="A973" s="208"/>
      <c r="B973" s="205"/>
      <c r="C973" s="209"/>
      <c r="D973" s="209"/>
      <c r="E973" s="209"/>
      <c r="F973" s="206"/>
      <c r="G973" s="17"/>
      <c r="H973" s="17"/>
    </row>
    <row r="974" spans="1:8" hidden="1" x14ac:dyDescent="0.25">
      <c r="A974" s="208"/>
      <c r="B974" s="205"/>
      <c r="C974" s="209"/>
      <c r="D974" s="209"/>
      <c r="E974" s="209"/>
      <c r="F974" s="206"/>
      <c r="G974" s="17"/>
      <c r="H974" s="17"/>
    </row>
    <row r="975" spans="1:8" hidden="1" x14ac:dyDescent="0.25">
      <c r="A975" s="208"/>
      <c r="B975" s="205"/>
      <c r="C975" s="209"/>
      <c r="D975" s="209"/>
      <c r="E975" s="209"/>
      <c r="F975" s="206"/>
      <c r="G975" s="17"/>
      <c r="H975" s="17"/>
    </row>
    <row r="976" spans="1:8" ht="49.5" hidden="1" customHeight="1" x14ac:dyDescent="0.25">
      <c r="A976" s="208"/>
      <c r="B976" s="73" t="s">
        <v>72</v>
      </c>
      <c r="C976" s="21">
        <f>C977</f>
        <v>0</v>
      </c>
      <c r="D976" s="21">
        <f t="shared" ref="D976:E976" si="241">D977</f>
        <v>0</v>
      </c>
      <c r="E976" s="21">
        <f t="shared" si="241"/>
        <v>0</v>
      </c>
      <c r="F976" s="206"/>
      <c r="G976" s="17"/>
      <c r="H976" s="17"/>
    </row>
    <row r="977" spans="1:8" hidden="1" x14ac:dyDescent="0.25">
      <c r="A977" s="208"/>
      <c r="B977" s="205"/>
      <c r="C977" s="209"/>
      <c r="D977" s="209"/>
      <c r="E977" s="209"/>
      <c r="F977" s="206"/>
      <c r="G977" s="17"/>
      <c r="H977" s="17"/>
    </row>
    <row r="978" spans="1:8" ht="47.25" x14ac:dyDescent="0.25">
      <c r="A978" s="208"/>
      <c r="B978" s="147" t="s">
        <v>304</v>
      </c>
      <c r="C978" s="21">
        <f>C979</f>
        <v>0</v>
      </c>
      <c r="D978" s="21">
        <f t="shared" ref="D978:E978" si="242">D979</f>
        <v>5000</v>
      </c>
      <c r="E978" s="21">
        <f t="shared" si="242"/>
        <v>0</v>
      </c>
      <c r="F978" s="206"/>
      <c r="G978" s="17"/>
      <c r="H978" s="17"/>
    </row>
    <row r="979" spans="1:8" ht="19.5" customHeight="1" x14ac:dyDescent="0.25">
      <c r="A979" s="208"/>
      <c r="B979" s="205"/>
      <c r="C979" s="209"/>
      <c r="D979" s="209">
        <v>5000</v>
      </c>
      <c r="E979" s="209"/>
      <c r="F979" s="197" t="s">
        <v>343</v>
      </c>
      <c r="G979" s="17"/>
      <c r="H979" s="17"/>
    </row>
    <row r="980" spans="1:8" ht="31.5" hidden="1" x14ac:dyDescent="0.25">
      <c r="A980" s="208"/>
      <c r="B980" s="73" t="s">
        <v>52</v>
      </c>
      <c r="C980" s="21">
        <f>C981</f>
        <v>0</v>
      </c>
      <c r="D980" s="21">
        <f t="shared" ref="D980:E980" si="243">D981</f>
        <v>0</v>
      </c>
      <c r="E980" s="21">
        <f t="shared" si="243"/>
        <v>0</v>
      </c>
      <c r="F980" s="206"/>
      <c r="G980" s="17"/>
      <c r="H980" s="17"/>
    </row>
    <row r="981" spans="1:8" hidden="1" x14ac:dyDescent="0.25">
      <c r="A981" s="208"/>
      <c r="B981" s="205"/>
      <c r="C981" s="209"/>
      <c r="D981" s="209"/>
      <c r="E981" s="209"/>
      <c r="F981" s="206"/>
      <c r="G981" s="17"/>
      <c r="H981" s="17"/>
    </row>
    <row r="982" spans="1:8" ht="31.5" hidden="1" x14ac:dyDescent="0.25">
      <c r="A982" s="208"/>
      <c r="B982" s="73" t="s">
        <v>55</v>
      </c>
      <c r="C982" s="21">
        <f>C983</f>
        <v>0</v>
      </c>
      <c r="D982" s="21">
        <f t="shared" ref="D982:E982" si="244">D983</f>
        <v>0</v>
      </c>
      <c r="E982" s="21">
        <f t="shared" si="244"/>
        <v>0</v>
      </c>
      <c r="F982" s="206"/>
      <c r="G982" s="17"/>
      <c r="H982" s="17"/>
    </row>
    <row r="983" spans="1:8" hidden="1" x14ac:dyDescent="0.25">
      <c r="A983" s="183"/>
      <c r="B983" s="205"/>
      <c r="C983" s="209"/>
      <c r="D983" s="209"/>
      <c r="E983" s="209"/>
      <c r="F983" s="206"/>
      <c r="G983" s="17"/>
      <c r="H983" s="17"/>
    </row>
    <row r="984" spans="1:8" ht="47.25" x14ac:dyDescent="0.25">
      <c r="A984" s="208"/>
      <c r="B984" s="73" t="s">
        <v>15</v>
      </c>
      <c r="C984" s="21">
        <f>C985</f>
        <v>0</v>
      </c>
      <c r="D984" s="21">
        <f t="shared" ref="D984:E984" si="245">D985</f>
        <v>125000</v>
      </c>
      <c r="E984" s="21">
        <f t="shared" si="245"/>
        <v>0</v>
      </c>
      <c r="F984" s="206"/>
      <c r="G984" s="17"/>
      <c r="H984" s="17"/>
    </row>
    <row r="985" spans="1:8" ht="24" customHeight="1" x14ac:dyDescent="0.25">
      <c r="A985" s="208"/>
      <c r="B985" s="205"/>
      <c r="C985" s="209"/>
      <c r="D985" s="209">
        <v>125000</v>
      </c>
      <c r="E985" s="209"/>
      <c r="F985" s="197" t="s">
        <v>343</v>
      </c>
      <c r="G985" s="17"/>
      <c r="H985" s="17"/>
    </row>
    <row r="986" spans="1:8" ht="47.25" hidden="1" x14ac:dyDescent="0.25">
      <c r="A986" s="208"/>
      <c r="B986" s="73" t="s">
        <v>56</v>
      </c>
      <c r="C986" s="21">
        <f>C987</f>
        <v>0</v>
      </c>
      <c r="D986" s="21">
        <f t="shared" ref="D986:E986" si="246">D987</f>
        <v>0</v>
      </c>
      <c r="E986" s="21">
        <f t="shared" si="246"/>
        <v>0</v>
      </c>
      <c r="F986" s="206"/>
      <c r="G986" s="17"/>
      <c r="H986" s="17"/>
    </row>
    <row r="987" spans="1:8" hidden="1" x14ac:dyDescent="0.25">
      <c r="A987" s="208"/>
      <c r="B987" s="205"/>
      <c r="C987" s="209"/>
      <c r="D987" s="209"/>
      <c r="E987" s="209"/>
      <c r="F987" s="206"/>
      <c r="G987" s="17"/>
      <c r="H987" s="17"/>
    </row>
    <row r="988" spans="1:8" ht="47.25" hidden="1" x14ac:dyDescent="0.25">
      <c r="A988" s="208"/>
      <c r="B988" s="73" t="s">
        <v>57</v>
      </c>
      <c r="C988" s="21">
        <f>C989</f>
        <v>0</v>
      </c>
      <c r="D988" s="21">
        <f t="shared" ref="D988:E988" si="247">D989</f>
        <v>0</v>
      </c>
      <c r="E988" s="21">
        <f t="shared" si="247"/>
        <v>0</v>
      </c>
      <c r="F988" s="206"/>
      <c r="G988" s="17"/>
      <c r="H988" s="17"/>
    </row>
    <row r="989" spans="1:8" hidden="1" x14ac:dyDescent="0.25">
      <c r="A989" s="208"/>
      <c r="B989" s="205"/>
      <c r="C989" s="209"/>
      <c r="D989" s="209"/>
      <c r="E989" s="209"/>
      <c r="F989" s="206"/>
      <c r="G989" s="17"/>
      <c r="H989" s="17"/>
    </row>
    <row r="990" spans="1:8" ht="31.5" hidden="1" x14ac:dyDescent="0.25">
      <c r="A990" s="208"/>
      <c r="B990" s="73" t="s">
        <v>37</v>
      </c>
      <c r="C990" s="21">
        <f>C991</f>
        <v>0</v>
      </c>
      <c r="D990" s="21">
        <f t="shared" ref="D990:E990" si="248">D991</f>
        <v>0</v>
      </c>
      <c r="E990" s="21">
        <f t="shared" si="248"/>
        <v>0</v>
      </c>
      <c r="F990" s="30"/>
      <c r="G990" s="17"/>
      <c r="H990" s="17"/>
    </row>
    <row r="991" spans="1:8" hidden="1" x14ac:dyDescent="0.25">
      <c r="A991" s="208"/>
      <c r="B991" s="205"/>
      <c r="C991" s="209"/>
      <c r="D991" s="209"/>
      <c r="E991" s="209"/>
      <c r="F991" s="206"/>
      <c r="G991" s="17"/>
      <c r="H991" s="17"/>
    </row>
    <row r="992" spans="1:8" ht="47.25" hidden="1" x14ac:dyDescent="0.25">
      <c r="A992" s="208"/>
      <c r="B992" s="73" t="s">
        <v>17</v>
      </c>
      <c r="C992" s="21">
        <f>C993</f>
        <v>0</v>
      </c>
      <c r="D992" s="21">
        <f t="shared" ref="D992:E992" si="249">D993</f>
        <v>0</v>
      </c>
      <c r="E992" s="21">
        <f t="shared" si="249"/>
        <v>0</v>
      </c>
      <c r="F992" s="206"/>
      <c r="G992" s="17"/>
      <c r="H992" s="17"/>
    </row>
    <row r="993" spans="1:8" hidden="1" x14ac:dyDescent="0.25">
      <c r="A993" s="208"/>
      <c r="B993" s="205"/>
      <c r="C993" s="209"/>
      <c r="D993" s="209"/>
      <c r="E993" s="209"/>
      <c r="F993" s="206"/>
      <c r="G993" s="17"/>
      <c r="H993" s="17"/>
    </row>
    <row r="994" spans="1:8" ht="31.5" hidden="1" x14ac:dyDescent="0.25">
      <c r="A994" s="208"/>
      <c r="B994" s="73" t="s">
        <v>53</v>
      </c>
      <c r="C994" s="21">
        <f>C995</f>
        <v>0</v>
      </c>
      <c r="D994" s="21">
        <f t="shared" ref="D994:E994" si="250">D995</f>
        <v>0</v>
      </c>
      <c r="E994" s="21">
        <f t="shared" si="250"/>
        <v>0</v>
      </c>
      <c r="F994" s="206"/>
      <c r="G994" s="17"/>
      <c r="H994" s="17"/>
    </row>
    <row r="995" spans="1:8" hidden="1" x14ac:dyDescent="0.25">
      <c r="A995" s="208"/>
      <c r="B995" s="205"/>
      <c r="C995" s="209"/>
      <c r="D995" s="21"/>
      <c r="E995" s="21"/>
      <c r="F995" s="206"/>
      <c r="G995" s="17"/>
      <c r="H995" s="17"/>
    </row>
    <row r="996" spans="1:8" ht="47.25" hidden="1" x14ac:dyDescent="0.25">
      <c r="A996" s="208"/>
      <c r="B996" s="20" t="s">
        <v>188</v>
      </c>
      <c r="C996" s="21">
        <f>C997</f>
        <v>0</v>
      </c>
      <c r="D996" s="21">
        <f t="shared" ref="D996:E996" si="251">D997</f>
        <v>0</v>
      </c>
      <c r="E996" s="21">
        <f t="shared" si="251"/>
        <v>0</v>
      </c>
      <c r="F996" s="206"/>
      <c r="G996" s="17"/>
      <c r="H996" s="17"/>
    </row>
    <row r="997" spans="1:8" hidden="1" x14ac:dyDescent="0.25">
      <c r="A997" s="208"/>
      <c r="B997" s="205"/>
      <c r="C997" s="209"/>
      <c r="D997" s="209"/>
      <c r="E997" s="209"/>
      <c r="F997" s="206"/>
      <c r="G997" s="17"/>
      <c r="H997" s="17"/>
    </row>
    <row r="998" spans="1:8" ht="31.5" hidden="1" x14ac:dyDescent="0.25">
      <c r="A998" s="208"/>
      <c r="B998" s="20" t="s">
        <v>278</v>
      </c>
      <c r="C998" s="21">
        <f>C999</f>
        <v>0</v>
      </c>
      <c r="D998" s="21">
        <f t="shared" ref="D998:E998" si="252">D999</f>
        <v>0</v>
      </c>
      <c r="E998" s="21">
        <f t="shared" si="252"/>
        <v>0</v>
      </c>
      <c r="F998" s="206"/>
      <c r="G998" s="17"/>
      <c r="H998" s="17"/>
    </row>
    <row r="999" spans="1:8" hidden="1" x14ac:dyDescent="0.25">
      <c r="A999" s="208"/>
      <c r="B999" s="205"/>
      <c r="C999" s="209"/>
      <c r="D999" s="209"/>
      <c r="E999" s="209"/>
      <c r="F999" s="206"/>
      <c r="G999" s="17"/>
      <c r="H999" s="17"/>
    </row>
    <row r="1000" spans="1:8" ht="47.25" hidden="1" x14ac:dyDescent="0.25">
      <c r="A1000" s="208"/>
      <c r="B1000" s="20" t="s">
        <v>262</v>
      </c>
      <c r="C1000" s="21">
        <f>C1001</f>
        <v>0</v>
      </c>
      <c r="D1000" s="21">
        <f t="shared" ref="D1000:E1000" si="253">D1001</f>
        <v>0</v>
      </c>
      <c r="E1000" s="21">
        <f t="shared" si="253"/>
        <v>0</v>
      </c>
      <c r="F1000" s="206"/>
      <c r="G1000" s="17"/>
      <c r="H1000" s="17"/>
    </row>
    <row r="1001" spans="1:8" hidden="1" x14ac:dyDescent="0.25">
      <c r="A1001" s="208"/>
      <c r="B1001" s="205"/>
      <c r="C1001" s="209"/>
      <c r="D1001" s="209"/>
      <c r="E1001" s="209"/>
      <c r="F1001" s="206"/>
      <c r="G1001" s="17"/>
      <c r="H1001" s="17"/>
    </row>
    <row r="1002" spans="1:8" ht="31.5" hidden="1" x14ac:dyDescent="0.25">
      <c r="A1002" s="208"/>
      <c r="B1002" s="20" t="s">
        <v>115</v>
      </c>
      <c r="C1002" s="21">
        <f>C1003</f>
        <v>0</v>
      </c>
      <c r="D1002" s="21">
        <f t="shared" ref="D1002:E1002" si="254">D1003</f>
        <v>0</v>
      </c>
      <c r="E1002" s="21">
        <f t="shared" si="254"/>
        <v>0</v>
      </c>
      <c r="F1002" s="206"/>
      <c r="G1002" s="17"/>
      <c r="H1002" s="17"/>
    </row>
    <row r="1003" spans="1:8" hidden="1" x14ac:dyDescent="0.25">
      <c r="A1003" s="208"/>
      <c r="B1003" s="205"/>
      <c r="C1003" s="209"/>
      <c r="D1003" s="209"/>
      <c r="E1003" s="209"/>
      <c r="F1003" s="197"/>
      <c r="G1003" s="17"/>
      <c r="H1003" s="17"/>
    </row>
    <row r="1004" spans="1:8" ht="66" hidden="1" customHeight="1" x14ac:dyDescent="0.25">
      <c r="A1004" s="208"/>
      <c r="B1004" s="20" t="s">
        <v>189</v>
      </c>
      <c r="C1004" s="21">
        <f>SUM(C1005:C1006)</f>
        <v>0</v>
      </c>
      <c r="D1004" s="21">
        <f t="shared" ref="D1004:E1004" si="255">SUM(D1005:D1006)</f>
        <v>0</v>
      </c>
      <c r="E1004" s="21">
        <f t="shared" si="255"/>
        <v>0</v>
      </c>
      <c r="F1004" s="30"/>
      <c r="G1004" s="17"/>
      <c r="H1004" s="17"/>
    </row>
    <row r="1005" spans="1:8" hidden="1" x14ac:dyDescent="0.25">
      <c r="A1005" s="208"/>
      <c r="B1005" s="205"/>
      <c r="C1005" s="209"/>
      <c r="D1005" s="21"/>
      <c r="E1005" s="21"/>
      <c r="F1005" s="206"/>
      <c r="G1005" s="17"/>
      <c r="H1005" s="17"/>
    </row>
    <row r="1006" spans="1:8" hidden="1" x14ac:dyDescent="0.25">
      <c r="A1006" s="208"/>
      <c r="B1006" s="205"/>
      <c r="C1006" s="209"/>
      <c r="D1006" s="209"/>
      <c r="E1006" s="209"/>
      <c r="F1006" s="206"/>
      <c r="G1006" s="17"/>
      <c r="H1006" s="17"/>
    </row>
    <row r="1007" spans="1:8" ht="50.25" hidden="1" customHeight="1" x14ac:dyDescent="0.25">
      <c r="A1007" s="208" t="s">
        <v>45</v>
      </c>
      <c r="B1007" s="80" t="s">
        <v>44</v>
      </c>
      <c r="C1007" s="7">
        <f>C1016+C1022+C1008</f>
        <v>0</v>
      </c>
      <c r="D1007" s="7">
        <f t="shared" ref="D1007:E1007" si="256">D1016+D1022+D1008</f>
        <v>0</v>
      </c>
      <c r="E1007" s="7">
        <f t="shared" si="256"/>
        <v>0</v>
      </c>
      <c r="F1007" s="206"/>
      <c r="G1007" s="17"/>
      <c r="H1007" s="17"/>
    </row>
    <row r="1008" spans="1:8" ht="94.5" hidden="1" customHeight="1" x14ac:dyDescent="0.25">
      <c r="A1008" s="208" t="s">
        <v>194</v>
      </c>
      <c r="B1008" s="80" t="s">
        <v>195</v>
      </c>
      <c r="C1008" s="7">
        <f>C1009</f>
        <v>0</v>
      </c>
      <c r="D1008" s="7">
        <f>D1009</f>
        <v>0</v>
      </c>
      <c r="E1008" s="7">
        <f t="shared" ref="E1008" si="257">E1009</f>
        <v>0</v>
      </c>
      <c r="F1008" s="206"/>
      <c r="G1008" s="17"/>
      <c r="H1008" s="17"/>
    </row>
    <row r="1009" spans="1:8" ht="65.25" hidden="1" customHeight="1" x14ac:dyDescent="0.25">
      <c r="A1009" s="208"/>
      <c r="B1009" s="20" t="s">
        <v>189</v>
      </c>
      <c r="C1009" s="21">
        <f>SUM(C1010:C1015)</f>
        <v>0</v>
      </c>
      <c r="D1009" s="21">
        <f t="shared" ref="D1009:E1009" si="258">SUM(D1010:D1015)</f>
        <v>0</v>
      </c>
      <c r="E1009" s="21">
        <f t="shared" si="258"/>
        <v>0</v>
      </c>
      <c r="F1009" s="206"/>
      <c r="G1009" s="17"/>
      <c r="H1009" s="17"/>
    </row>
    <row r="1010" spans="1:8" ht="15.75" hidden="1" customHeight="1" x14ac:dyDescent="0.25">
      <c r="A1010" s="208"/>
      <c r="B1010" s="187"/>
      <c r="C1010" s="209"/>
      <c r="D1010" s="209"/>
      <c r="E1010" s="209"/>
      <c r="F1010" s="206"/>
      <c r="G1010" s="17"/>
      <c r="H1010" s="17"/>
    </row>
    <row r="1011" spans="1:8" ht="15.75" hidden="1" customHeight="1" x14ac:dyDescent="0.25">
      <c r="A1011" s="208"/>
      <c r="B1011" s="187"/>
      <c r="C1011" s="209"/>
      <c r="D1011" s="209"/>
      <c r="E1011" s="209"/>
      <c r="F1011" s="206"/>
      <c r="G1011" s="17"/>
      <c r="H1011" s="17"/>
    </row>
    <row r="1012" spans="1:8" ht="15.75" hidden="1" customHeight="1" x14ac:dyDescent="0.25">
      <c r="A1012" s="208"/>
      <c r="B1012" s="187"/>
      <c r="C1012" s="209"/>
      <c r="D1012" s="209"/>
      <c r="E1012" s="209"/>
      <c r="F1012" s="206"/>
      <c r="G1012" s="17"/>
      <c r="H1012" s="17"/>
    </row>
    <row r="1013" spans="1:8" ht="15.75" hidden="1" customHeight="1" x14ac:dyDescent="0.25">
      <c r="A1013" s="208"/>
      <c r="B1013" s="187"/>
      <c r="C1013" s="209"/>
      <c r="D1013" s="209"/>
      <c r="E1013" s="209"/>
      <c r="F1013" s="206"/>
      <c r="G1013" s="17"/>
      <c r="H1013" s="17"/>
    </row>
    <row r="1014" spans="1:8" ht="15.75" hidden="1" customHeight="1" x14ac:dyDescent="0.25">
      <c r="A1014" s="208"/>
      <c r="B1014" s="187"/>
      <c r="C1014" s="209"/>
      <c r="D1014" s="209"/>
      <c r="E1014" s="209"/>
      <c r="F1014" s="26"/>
      <c r="G1014" s="17"/>
      <c r="H1014" s="17"/>
    </row>
    <row r="1015" spans="1:8" ht="15.75" hidden="1" customHeight="1" x14ac:dyDescent="0.25">
      <c r="A1015" s="208"/>
      <c r="B1015" s="80"/>
      <c r="C1015" s="7"/>
      <c r="D1015" s="7"/>
      <c r="E1015" s="7"/>
      <c r="F1015" s="206"/>
      <c r="G1015" s="17"/>
      <c r="H1015" s="17"/>
    </row>
    <row r="1016" spans="1:8" ht="81" hidden="1" customHeight="1" x14ac:dyDescent="0.25">
      <c r="A1016" s="208" t="s">
        <v>185</v>
      </c>
      <c r="B1016" s="53" t="s">
        <v>253</v>
      </c>
      <c r="C1016" s="7">
        <f>C1017+C1020</f>
        <v>0</v>
      </c>
      <c r="D1016" s="7">
        <f t="shared" ref="D1016:E1016" si="259">D1017+D1020</f>
        <v>0</v>
      </c>
      <c r="E1016" s="7">
        <f t="shared" si="259"/>
        <v>0</v>
      </c>
      <c r="F1016" s="206"/>
      <c r="G1016" s="17"/>
      <c r="H1016" s="17"/>
    </row>
    <row r="1017" spans="1:8" ht="48" hidden="1" customHeight="1" x14ac:dyDescent="0.25">
      <c r="A1017" s="208"/>
      <c r="B1017" s="73" t="s">
        <v>188</v>
      </c>
      <c r="C1017" s="21">
        <f>SUM(C1018:C1019)</f>
        <v>0</v>
      </c>
      <c r="D1017" s="21">
        <f t="shared" ref="D1017:E1017" si="260">SUM(D1018:D1019)</f>
        <v>0</v>
      </c>
      <c r="E1017" s="21">
        <f t="shared" si="260"/>
        <v>0</v>
      </c>
      <c r="F1017" s="206"/>
      <c r="G1017" s="17"/>
      <c r="H1017" s="17"/>
    </row>
    <row r="1018" spans="1:8" ht="51.75" hidden="1" customHeight="1" x14ac:dyDescent="0.25">
      <c r="A1018" s="208"/>
      <c r="B1018" s="193"/>
      <c r="C1018" s="21"/>
      <c r="D1018" s="209"/>
      <c r="E1018" s="209"/>
      <c r="F1018" s="207"/>
      <c r="G1018" s="17"/>
      <c r="H1018" s="17"/>
    </row>
    <row r="1019" spans="1:8" hidden="1" x14ac:dyDescent="0.25">
      <c r="A1019" s="208"/>
      <c r="B1019" s="193"/>
      <c r="C1019" s="7"/>
      <c r="D1019" s="209"/>
      <c r="E1019" s="209"/>
      <c r="F1019" s="5"/>
      <c r="G1019" s="17"/>
      <c r="H1019" s="17"/>
    </row>
    <row r="1020" spans="1:8" ht="66.75" hidden="1" customHeight="1" x14ac:dyDescent="0.25">
      <c r="A1020" s="208"/>
      <c r="B1020" s="20" t="s">
        <v>189</v>
      </c>
      <c r="C1020" s="7">
        <f>C1021</f>
        <v>0</v>
      </c>
      <c r="D1020" s="7">
        <f t="shared" ref="D1020:E1020" si="261">D1021</f>
        <v>0</v>
      </c>
      <c r="E1020" s="7">
        <f t="shared" si="261"/>
        <v>0</v>
      </c>
      <c r="F1020" s="5"/>
      <c r="G1020" s="17"/>
      <c r="H1020" s="17"/>
    </row>
    <row r="1021" spans="1:8" hidden="1" x14ac:dyDescent="0.25">
      <c r="A1021" s="208"/>
      <c r="B1021" s="193"/>
      <c r="C1021" s="7"/>
      <c r="D1021" s="209"/>
      <c r="E1021" s="209"/>
      <c r="F1021" s="29"/>
      <c r="G1021" s="17"/>
      <c r="H1021" s="17"/>
    </row>
    <row r="1022" spans="1:8" ht="78.75" hidden="1" x14ac:dyDescent="0.25">
      <c r="A1022" s="208" t="s">
        <v>70</v>
      </c>
      <c r="B1022" s="94" t="s">
        <v>275</v>
      </c>
      <c r="C1022" s="7">
        <f>C1023</f>
        <v>0</v>
      </c>
      <c r="D1022" s="7">
        <f t="shared" ref="D1022:E1022" si="262">D1023</f>
        <v>0</v>
      </c>
      <c r="E1022" s="7">
        <f t="shared" si="262"/>
        <v>0</v>
      </c>
      <c r="F1022" s="30"/>
      <c r="G1022" s="17"/>
      <c r="H1022" s="17"/>
    </row>
    <row r="1023" spans="1:8" ht="65.25" hidden="1" customHeight="1" x14ac:dyDescent="0.25">
      <c r="A1023" s="208"/>
      <c r="B1023" s="20" t="s">
        <v>189</v>
      </c>
      <c r="C1023" s="21">
        <f>C1024+C1025</f>
        <v>0</v>
      </c>
      <c r="D1023" s="21">
        <f t="shared" ref="D1023:E1023" si="263">D1024+D1025</f>
        <v>0</v>
      </c>
      <c r="E1023" s="21">
        <f t="shared" si="263"/>
        <v>0</v>
      </c>
      <c r="F1023" s="30"/>
      <c r="G1023" s="17"/>
      <c r="H1023" s="17"/>
    </row>
    <row r="1024" spans="1:8" hidden="1" x14ac:dyDescent="0.25">
      <c r="A1024" s="208"/>
      <c r="B1024" s="193"/>
      <c r="C1024" s="209"/>
      <c r="D1024" s="209"/>
      <c r="E1024" s="209"/>
      <c r="F1024" s="29"/>
      <c r="G1024" s="17"/>
      <c r="H1024" s="17"/>
    </row>
    <row r="1025" spans="1:8" hidden="1" x14ac:dyDescent="0.25">
      <c r="A1025" s="208"/>
      <c r="B1025" s="197"/>
      <c r="C1025" s="209"/>
      <c r="D1025" s="209"/>
      <c r="E1025" s="209"/>
      <c r="F1025" s="206"/>
      <c r="G1025" s="17"/>
      <c r="H1025" s="17"/>
    </row>
    <row r="1026" spans="1:8" ht="63" customHeight="1" x14ac:dyDescent="0.25">
      <c r="A1026" s="208" t="s">
        <v>143</v>
      </c>
      <c r="B1026" s="80" t="s">
        <v>144</v>
      </c>
      <c r="C1026" s="7">
        <f>C1027</f>
        <v>8401800</v>
      </c>
      <c r="D1026" s="7">
        <f t="shared" ref="D1026:E1026" si="264">D1027</f>
        <v>133000</v>
      </c>
      <c r="E1026" s="7">
        <f t="shared" si="264"/>
        <v>133000</v>
      </c>
      <c r="F1026" s="206"/>
      <c r="G1026" s="17"/>
      <c r="H1026" s="17"/>
    </row>
    <row r="1027" spans="1:8" ht="47.25" x14ac:dyDescent="0.25">
      <c r="A1027" s="208" t="s">
        <v>145</v>
      </c>
      <c r="B1027" s="94" t="s">
        <v>254</v>
      </c>
      <c r="C1027" s="7">
        <f t="shared" ref="C1027:E1027" si="265">C1028+C1034+C1037</f>
        <v>8401800</v>
      </c>
      <c r="D1027" s="7">
        <f t="shared" si="265"/>
        <v>133000</v>
      </c>
      <c r="E1027" s="7">
        <f t="shared" si="265"/>
        <v>133000</v>
      </c>
      <c r="F1027" s="206"/>
      <c r="G1027" s="17"/>
      <c r="H1027" s="17"/>
    </row>
    <row r="1028" spans="1:8" ht="51" customHeight="1" x14ac:dyDescent="0.25">
      <c r="A1028" s="208"/>
      <c r="B1028" s="73" t="s">
        <v>54</v>
      </c>
      <c r="C1028" s="21">
        <f>SUM(C1029:C1033)</f>
        <v>5209800</v>
      </c>
      <c r="D1028" s="21">
        <f t="shared" ref="D1028:E1028" si="266">SUM(D1029:D1033)</f>
        <v>0</v>
      </c>
      <c r="E1028" s="21">
        <f t="shared" si="266"/>
        <v>133000</v>
      </c>
      <c r="F1028" s="206"/>
      <c r="G1028" s="17"/>
      <c r="H1028" s="17"/>
    </row>
    <row r="1029" spans="1:8" ht="36" customHeight="1" x14ac:dyDescent="0.25">
      <c r="A1029" s="208"/>
      <c r="B1029" s="180" t="s">
        <v>284</v>
      </c>
      <c r="C1029" s="209">
        <v>4279800</v>
      </c>
      <c r="D1029" s="209"/>
      <c r="E1029" s="209"/>
      <c r="F1029" s="197"/>
      <c r="G1029" s="17"/>
      <c r="H1029" s="17"/>
    </row>
    <row r="1030" spans="1:8" ht="31.5" hidden="1" x14ac:dyDescent="0.25">
      <c r="A1030" s="208"/>
      <c r="B1030" s="180" t="s">
        <v>284</v>
      </c>
      <c r="C1030" s="209"/>
      <c r="D1030" s="209"/>
      <c r="E1030" s="209"/>
      <c r="F1030" s="197"/>
      <c r="G1030" s="17"/>
      <c r="H1030" s="17"/>
    </row>
    <row r="1031" spans="1:8" ht="67.5" customHeight="1" x14ac:dyDescent="0.25">
      <c r="A1031" s="208"/>
      <c r="B1031" s="210" t="s">
        <v>285</v>
      </c>
      <c r="C1031" s="209"/>
      <c r="D1031" s="209"/>
      <c r="E1031" s="209">
        <v>133000</v>
      </c>
      <c r="F1031" s="5" t="s">
        <v>370</v>
      </c>
      <c r="G1031" s="17"/>
      <c r="H1031" s="17"/>
    </row>
    <row r="1032" spans="1:8" ht="66.75" hidden="1" customHeight="1" x14ac:dyDescent="0.25">
      <c r="A1032" s="208"/>
      <c r="B1032" s="180" t="s">
        <v>286</v>
      </c>
      <c r="C1032" s="209"/>
      <c r="D1032" s="209"/>
      <c r="E1032" s="209"/>
      <c r="F1032" s="5"/>
      <c r="G1032" s="17"/>
      <c r="H1032" s="17"/>
    </row>
    <row r="1033" spans="1:8" ht="68.25" customHeight="1" x14ac:dyDescent="0.25">
      <c r="A1033" s="208"/>
      <c r="B1033" s="180" t="s">
        <v>286</v>
      </c>
      <c r="C1033" s="209">
        <v>930000</v>
      </c>
      <c r="D1033" s="209"/>
      <c r="E1033" s="209"/>
      <c r="F1033" s="5" t="s">
        <v>369</v>
      </c>
      <c r="G1033" s="17"/>
      <c r="H1033" s="17"/>
    </row>
    <row r="1034" spans="1:8" ht="35.25" customHeight="1" x14ac:dyDescent="0.25">
      <c r="A1034" s="208"/>
      <c r="B1034" s="91" t="s">
        <v>261</v>
      </c>
      <c r="C1034" s="21">
        <f>C1035</f>
        <v>3192000</v>
      </c>
      <c r="D1034" s="21">
        <f t="shared" ref="D1034:E1034" si="267">D1035</f>
        <v>133000</v>
      </c>
      <c r="E1034" s="21">
        <f t="shared" si="267"/>
        <v>0</v>
      </c>
      <c r="F1034" s="197"/>
      <c r="G1034" s="17"/>
      <c r="H1034" s="17"/>
    </row>
    <row r="1035" spans="1:8" ht="82.5" customHeight="1" x14ac:dyDescent="0.25">
      <c r="A1035" s="224"/>
      <c r="B1035" s="225" t="s">
        <v>295</v>
      </c>
      <c r="C1035" s="214">
        <v>3192000</v>
      </c>
      <c r="D1035" s="214">
        <v>133000</v>
      </c>
      <c r="E1035" s="214"/>
      <c r="F1035" s="5" t="s">
        <v>454</v>
      </c>
      <c r="G1035" s="17"/>
      <c r="H1035" s="17"/>
    </row>
    <row r="1036" spans="1:8" ht="184.5" hidden="1" customHeight="1" x14ac:dyDescent="0.25">
      <c r="A1036" s="224"/>
      <c r="B1036" s="225"/>
      <c r="C1036" s="214"/>
      <c r="D1036" s="214"/>
      <c r="E1036" s="214"/>
      <c r="F1036" s="5"/>
      <c r="G1036" s="17"/>
      <c r="H1036" s="17"/>
    </row>
    <row r="1037" spans="1:8" ht="31.5" hidden="1" x14ac:dyDescent="0.25">
      <c r="A1037" s="208"/>
      <c r="B1037" s="91" t="s">
        <v>115</v>
      </c>
      <c r="C1037" s="21">
        <f>C1038+C1039+C1040</f>
        <v>0</v>
      </c>
      <c r="D1037" s="21">
        <f t="shared" ref="D1037:E1037" si="268">D1038+D1039+D1040</f>
        <v>0</v>
      </c>
      <c r="E1037" s="21">
        <f t="shared" si="268"/>
        <v>0</v>
      </c>
      <c r="F1037" s="206"/>
      <c r="G1037" s="17"/>
      <c r="H1037" s="17"/>
    </row>
    <row r="1038" spans="1:8" ht="67.5" hidden="1" customHeight="1" x14ac:dyDescent="0.25">
      <c r="A1038" s="208"/>
      <c r="B1038" s="92"/>
      <c r="C1038" s="21"/>
      <c r="D1038" s="21"/>
      <c r="E1038" s="209"/>
      <c r="F1038" s="197"/>
      <c r="G1038" s="17"/>
      <c r="H1038" s="17"/>
    </row>
    <row r="1039" spans="1:8" hidden="1" x14ac:dyDescent="0.25">
      <c r="A1039" s="208"/>
      <c r="B1039" s="92"/>
      <c r="C1039" s="21"/>
      <c r="D1039" s="21"/>
      <c r="E1039" s="209"/>
      <c r="F1039" s="110"/>
      <c r="G1039" s="17"/>
      <c r="H1039" s="17"/>
    </row>
    <row r="1040" spans="1:8" hidden="1" x14ac:dyDescent="0.25">
      <c r="A1040" s="208"/>
      <c r="B1040" s="197"/>
      <c r="C1040" s="21"/>
      <c r="D1040" s="21"/>
      <c r="E1040" s="209"/>
      <c r="F1040" s="206"/>
      <c r="G1040" s="17"/>
      <c r="H1040" s="17"/>
    </row>
    <row r="1041" spans="1:8" x14ac:dyDescent="0.25">
      <c r="A1041" s="208" t="s">
        <v>107</v>
      </c>
      <c r="B1041" s="18" t="s">
        <v>24</v>
      </c>
      <c r="C1041" s="7">
        <f>C1042+C1050+C1054+C1058+C1069+C1076+C1080+C1089+C1095+C1102+C1105+C1110+C1116+C1165+C1171+C1177+C1182+C1189+C1195+C1200+C1206+C1211+C1218+C1224+C1229+C1236+C1242+C1246+C1250+C1253+C1258+C1262+C1264+C1270+C1276+C1286+C1292+C1298</f>
        <v>0</v>
      </c>
      <c r="D1041" s="7">
        <f>D1042+D1050+D1054+D1058+D1069+D1076+D1080+D1089+D1095+D1102+D1105+D1110+D1116+D1165+D1171+D1177+D1182+D1189+D1195+D1200+D1206+D1211+D1218+D1224+D1229+D1236+D1242+D1246+D1250+D1253+D1258+D1262+D1264+D1270+D1276+D1286+D1292+D1298</f>
        <v>80748976</v>
      </c>
      <c r="E1041" s="7">
        <f>E1042+E1050+E1054+E1058+E1069+E1076+E1080+E1089+E1095+E1102+E1105+E1110+E1116+E1165+E1171+E1177+E1182+E1189+E1195+E1200+E1206+E1211+E1218+E1224+E1229+E1236+E1242+E1246+E1250+E1253+E1258+E1262+E1264+E1270+E1276+E1286+E1292+E1298</f>
        <v>3213995</v>
      </c>
      <c r="F1041" s="30"/>
      <c r="G1041" s="17"/>
      <c r="H1041" s="17"/>
    </row>
    <row r="1042" spans="1:8" ht="47.25" x14ac:dyDescent="0.25">
      <c r="A1042" s="208"/>
      <c r="B1042" s="20" t="s">
        <v>271</v>
      </c>
      <c r="C1042" s="21">
        <f>SUM(C1043:C1049)</f>
        <v>0</v>
      </c>
      <c r="D1042" s="21">
        <f t="shared" ref="D1042:E1042" si="269">SUM(D1043:D1049)</f>
        <v>1132800</v>
      </c>
      <c r="E1042" s="21">
        <f t="shared" si="269"/>
        <v>0</v>
      </c>
      <c r="F1042" s="30"/>
      <c r="G1042" s="17"/>
      <c r="H1042" s="17"/>
    </row>
    <row r="1043" spans="1:8" ht="20.25" hidden="1" customHeight="1" x14ac:dyDescent="0.25">
      <c r="A1043" s="208"/>
      <c r="B1043" s="193"/>
      <c r="C1043" s="209"/>
      <c r="D1043" s="189"/>
      <c r="E1043" s="189"/>
      <c r="F1043" s="186"/>
      <c r="G1043" s="17"/>
      <c r="H1043" s="17"/>
    </row>
    <row r="1044" spans="1:8" x14ac:dyDescent="0.25">
      <c r="A1044" s="208"/>
      <c r="B1044" s="193"/>
      <c r="C1044" s="209"/>
      <c r="D1044" s="189">
        <v>1132800</v>
      </c>
      <c r="E1044" s="189"/>
      <c r="F1044" s="5" t="s">
        <v>309</v>
      </c>
      <c r="G1044" s="17"/>
      <c r="H1044" s="17"/>
    </row>
    <row r="1045" spans="1:8" hidden="1" x14ac:dyDescent="0.25">
      <c r="A1045" s="208"/>
      <c r="B1045" s="193"/>
      <c r="C1045" s="209"/>
      <c r="D1045" s="189"/>
      <c r="E1045" s="189"/>
      <c r="F1045" s="5"/>
      <c r="G1045" s="17"/>
      <c r="H1045" s="17"/>
    </row>
    <row r="1046" spans="1:8" hidden="1" x14ac:dyDescent="0.25">
      <c r="A1046" s="208"/>
      <c r="B1046" s="193"/>
      <c r="C1046" s="209"/>
      <c r="D1046" s="189"/>
      <c r="E1046" s="189"/>
      <c r="F1046" s="5"/>
      <c r="G1046" s="17"/>
      <c r="H1046" s="17"/>
    </row>
    <row r="1047" spans="1:8" hidden="1" x14ac:dyDescent="0.25">
      <c r="A1047" s="208"/>
      <c r="B1047" s="193"/>
      <c r="C1047" s="209"/>
      <c r="D1047" s="189"/>
      <c r="E1047" s="189"/>
      <c r="F1047" s="5"/>
      <c r="G1047" s="17"/>
      <c r="H1047" s="17"/>
    </row>
    <row r="1048" spans="1:8" hidden="1" x14ac:dyDescent="0.25">
      <c r="A1048" s="208"/>
      <c r="B1048" s="193"/>
      <c r="C1048" s="209"/>
      <c r="D1048" s="189"/>
      <c r="E1048" s="189"/>
      <c r="F1048" s="5"/>
      <c r="G1048" s="17"/>
      <c r="H1048" s="17"/>
    </row>
    <row r="1049" spans="1:8" hidden="1" x14ac:dyDescent="0.25">
      <c r="A1049" s="208"/>
      <c r="B1049" s="193"/>
      <c r="C1049" s="209"/>
      <c r="D1049" s="189"/>
      <c r="E1049" s="189"/>
      <c r="F1049" s="5"/>
      <c r="G1049" s="17"/>
      <c r="H1049" s="17"/>
    </row>
    <row r="1050" spans="1:8" ht="31.5" x14ac:dyDescent="0.25">
      <c r="A1050" s="208"/>
      <c r="B1050" s="20" t="s">
        <v>2</v>
      </c>
      <c r="C1050" s="21">
        <f>SUM(C1051:C1053)</f>
        <v>0</v>
      </c>
      <c r="D1050" s="21">
        <f t="shared" ref="D1050:E1050" si="270">SUM(D1051:D1053)</f>
        <v>146000</v>
      </c>
      <c r="E1050" s="21">
        <f t="shared" si="270"/>
        <v>0</v>
      </c>
      <c r="F1050" s="5"/>
      <c r="G1050" s="17"/>
      <c r="H1050" s="17"/>
    </row>
    <row r="1051" spans="1:8" ht="21.75" customHeight="1" x14ac:dyDescent="0.25">
      <c r="A1051" s="208"/>
      <c r="B1051" s="20"/>
      <c r="C1051" s="209"/>
      <c r="D1051" s="189">
        <v>146000</v>
      </c>
      <c r="E1051" s="189"/>
      <c r="F1051" s="5" t="s">
        <v>337</v>
      </c>
      <c r="G1051" s="17"/>
      <c r="H1051" s="17"/>
    </row>
    <row r="1052" spans="1:8" hidden="1" x14ac:dyDescent="0.25">
      <c r="A1052" s="208"/>
      <c r="B1052" s="20"/>
      <c r="C1052" s="209"/>
      <c r="D1052" s="189"/>
      <c r="E1052" s="189"/>
      <c r="F1052" s="5"/>
      <c r="G1052" s="17"/>
      <c r="H1052" s="17"/>
    </row>
    <row r="1053" spans="1:8" hidden="1" x14ac:dyDescent="0.25">
      <c r="A1053" s="208"/>
      <c r="B1053" s="193"/>
      <c r="C1053" s="209"/>
      <c r="D1053" s="189"/>
      <c r="E1053" s="189"/>
      <c r="F1053" s="5"/>
      <c r="G1053" s="17"/>
      <c r="H1053" s="17"/>
    </row>
    <row r="1054" spans="1:8" ht="31.5" x14ac:dyDescent="0.25">
      <c r="A1054" s="208"/>
      <c r="B1054" s="20" t="s">
        <v>28</v>
      </c>
      <c r="C1054" s="21">
        <f>SUM(C1055:C1057)</f>
        <v>0</v>
      </c>
      <c r="D1054" s="21">
        <f t="shared" ref="D1054:E1054" si="271">SUM(D1055:D1057)</f>
        <v>137000</v>
      </c>
      <c r="E1054" s="21">
        <f t="shared" si="271"/>
        <v>0</v>
      </c>
      <c r="F1054" s="5"/>
      <c r="G1054" s="17"/>
      <c r="H1054" s="17"/>
    </row>
    <row r="1055" spans="1:8" ht="20.25" customHeight="1" x14ac:dyDescent="0.25">
      <c r="A1055" s="208"/>
      <c r="B1055" s="196"/>
      <c r="C1055" s="209"/>
      <c r="D1055" s="209">
        <v>14000</v>
      </c>
      <c r="E1055" s="209"/>
      <c r="F1055" s="5" t="s">
        <v>337</v>
      </c>
      <c r="G1055" s="17"/>
      <c r="H1055" s="17"/>
    </row>
    <row r="1056" spans="1:8" ht="17.25" customHeight="1" x14ac:dyDescent="0.25">
      <c r="A1056" s="208"/>
      <c r="B1056" s="196"/>
      <c r="C1056" s="209"/>
      <c r="D1056" s="209">
        <v>123000</v>
      </c>
      <c r="E1056" s="209"/>
      <c r="F1056" s="5" t="s">
        <v>309</v>
      </c>
      <c r="G1056" s="17"/>
      <c r="H1056" s="17"/>
    </row>
    <row r="1057" spans="1:14" ht="17.25" customHeight="1" x14ac:dyDescent="0.25">
      <c r="A1057" s="208"/>
      <c r="B1057" s="196"/>
      <c r="C1057" s="209"/>
      <c r="D1057" s="209"/>
      <c r="E1057" s="209"/>
      <c r="F1057" s="126"/>
      <c r="G1057" s="17"/>
      <c r="H1057" s="17"/>
    </row>
    <row r="1058" spans="1:14" s="57" customFormat="1" ht="31.5" x14ac:dyDescent="0.25">
      <c r="A1058" s="4"/>
      <c r="B1058" s="20" t="s">
        <v>19</v>
      </c>
      <c r="C1058" s="21">
        <f>SUM(C1059:C1068)</f>
        <v>0</v>
      </c>
      <c r="D1058" s="21">
        <f t="shared" ref="D1058:E1058" si="272">SUM(D1059:D1068)</f>
        <v>0</v>
      </c>
      <c r="E1058" s="21">
        <f t="shared" si="272"/>
        <v>213205</v>
      </c>
      <c r="F1058" s="45"/>
      <c r="G1058" s="17"/>
      <c r="H1058" s="17"/>
      <c r="I1058" s="56"/>
      <c r="J1058" s="56"/>
      <c r="K1058" s="56"/>
      <c r="L1058" s="56"/>
      <c r="M1058" s="56"/>
      <c r="N1058" s="56"/>
    </row>
    <row r="1059" spans="1:14" ht="66.75" hidden="1" customHeight="1" x14ac:dyDescent="0.25">
      <c r="A1059" s="208"/>
      <c r="B1059" s="196"/>
      <c r="C1059" s="209"/>
      <c r="D1059" s="209"/>
      <c r="E1059" s="209"/>
      <c r="F1059" s="186"/>
      <c r="G1059" s="17"/>
      <c r="H1059" s="17"/>
    </row>
    <row r="1060" spans="1:14" x14ac:dyDescent="0.25">
      <c r="A1060" s="208"/>
      <c r="B1060" s="196"/>
      <c r="C1060" s="209"/>
      <c r="D1060" s="209"/>
      <c r="E1060" s="209">
        <v>213205</v>
      </c>
      <c r="F1060" s="5" t="s">
        <v>425</v>
      </c>
      <c r="G1060" s="17"/>
      <c r="H1060" s="111"/>
    </row>
    <row r="1061" spans="1:14" hidden="1" x14ac:dyDescent="0.25">
      <c r="A1061" s="208"/>
      <c r="B1061" s="196"/>
      <c r="C1061" s="21"/>
      <c r="D1061" s="21"/>
      <c r="E1061" s="21"/>
      <c r="F1061" s="45"/>
      <c r="G1061" s="17"/>
      <c r="H1061" s="17"/>
    </row>
    <row r="1062" spans="1:14" hidden="1" x14ac:dyDescent="0.25">
      <c r="A1062" s="208"/>
      <c r="B1062" s="196"/>
      <c r="C1062" s="21"/>
      <c r="D1062" s="21"/>
      <c r="E1062" s="209"/>
      <c r="F1062" s="45"/>
      <c r="G1062" s="17"/>
      <c r="H1062" s="17"/>
    </row>
    <row r="1063" spans="1:14" hidden="1" x14ac:dyDescent="0.25">
      <c r="A1063" s="208"/>
      <c r="B1063" s="196"/>
      <c r="C1063" s="21"/>
      <c r="D1063" s="21"/>
      <c r="E1063" s="209"/>
      <c r="F1063" s="45"/>
      <c r="G1063" s="17"/>
      <c r="H1063" s="17"/>
    </row>
    <row r="1064" spans="1:14" hidden="1" x14ac:dyDescent="0.25">
      <c r="A1064" s="208"/>
      <c r="B1064" s="196"/>
      <c r="C1064" s="21"/>
      <c r="D1064" s="21"/>
      <c r="E1064" s="209"/>
      <c r="F1064" s="45"/>
      <c r="G1064" s="17"/>
      <c r="H1064" s="17"/>
    </row>
    <row r="1065" spans="1:14" hidden="1" x14ac:dyDescent="0.25">
      <c r="A1065" s="208"/>
      <c r="B1065" s="196"/>
      <c r="C1065" s="21"/>
      <c r="D1065" s="21"/>
      <c r="E1065" s="209"/>
      <c r="F1065" s="45"/>
      <c r="G1065" s="17"/>
      <c r="H1065" s="17"/>
    </row>
    <row r="1066" spans="1:14" hidden="1" x14ac:dyDescent="0.25">
      <c r="A1066" s="208"/>
      <c r="B1066" s="196"/>
      <c r="C1066" s="21"/>
      <c r="D1066" s="21"/>
      <c r="E1066" s="21"/>
      <c r="F1066" s="126"/>
      <c r="G1066" s="17"/>
      <c r="H1066" s="17"/>
    </row>
    <row r="1067" spans="1:14" hidden="1" x14ac:dyDescent="0.25">
      <c r="A1067" s="208"/>
      <c r="B1067" s="196"/>
      <c r="C1067" s="21"/>
      <c r="D1067" s="21"/>
      <c r="E1067" s="21"/>
      <c r="F1067" s="126"/>
      <c r="G1067" s="17"/>
      <c r="H1067" s="17"/>
    </row>
    <row r="1068" spans="1:14" hidden="1" x14ac:dyDescent="0.25">
      <c r="A1068" s="208"/>
      <c r="B1068" s="196"/>
      <c r="C1068" s="21"/>
      <c r="D1068" s="21"/>
      <c r="E1068" s="21"/>
      <c r="F1068" s="45"/>
      <c r="G1068" s="17"/>
      <c r="H1068" s="17"/>
    </row>
    <row r="1069" spans="1:14" s="57" customFormat="1" ht="63" x14ac:dyDescent="0.25">
      <c r="A1069" s="4"/>
      <c r="B1069" s="20" t="s">
        <v>54</v>
      </c>
      <c r="C1069" s="21">
        <f>SUM(C1070:C1075)</f>
        <v>0</v>
      </c>
      <c r="D1069" s="21">
        <f t="shared" ref="D1069:E1069" si="273">SUM(D1070:D1075)</f>
        <v>889503</v>
      </c>
      <c r="E1069" s="21">
        <f t="shared" si="273"/>
        <v>0</v>
      </c>
      <c r="F1069" s="45"/>
      <c r="G1069" s="17"/>
      <c r="H1069" s="17"/>
      <c r="I1069" s="56"/>
      <c r="J1069" s="56"/>
      <c r="K1069" s="56"/>
      <c r="L1069" s="56"/>
      <c r="M1069" s="56"/>
      <c r="N1069" s="56"/>
    </row>
    <row r="1070" spans="1:14" ht="18" customHeight="1" x14ac:dyDescent="0.25">
      <c r="A1070" s="208"/>
      <c r="B1070" s="20"/>
      <c r="C1070" s="209"/>
      <c r="D1070" s="209">
        <v>889503</v>
      </c>
      <c r="E1070" s="209"/>
      <c r="F1070" s="5" t="s">
        <v>337</v>
      </c>
      <c r="G1070" s="17"/>
      <c r="H1070" s="17"/>
    </row>
    <row r="1071" spans="1:14" ht="17.25" hidden="1" customHeight="1" x14ac:dyDescent="0.25">
      <c r="A1071" s="208"/>
      <c r="B1071" s="20"/>
      <c r="C1071" s="209"/>
      <c r="D1071" s="209"/>
      <c r="E1071" s="209"/>
      <c r="F1071" s="126"/>
      <c r="G1071" s="17"/>
      <c r="H1071" s="17"/>
    </row>
    <row r="1072" spans="1:14" hidden="1" x14ac:dyDescent="0.25">
      <c r="A1072" s="208"/>
      <c r="B1072" s="20"/>
      <c r="C1072" s="209"/>
      <c r="D1072" s="209"/>
      <c r="E1072" s="209"/>
      <c r="F1072" s="197"/>
      <c r="G1072" s="17"/>
      <c r="H1072" s="17"/>
    </row>
    <row r="1073" spans="1:14" hidden="1" x14ac:dyDescent="0.25">
      <c r="A1073" s="208"/>
      <c r="B1073" s="20"/>
      <c r="C1073" s="209"/>
      <c r="D1073" s="209"/>
      <c r="E1073" s="209"/>
      <c r="F1073" s="126"/>
      <c r="G1073" s="17"/>
      <c r="H1073" s="17"/>
    </row>
    <row r="1074" spans="1:14" hidden="1" x14ac:dyDescent="0.25">
      <c r="A1074" s="208"/>
      <c r="B1074" s="20"/>
      <c r="C1074" s="209"/>
      <c r="D1074" s="209"/>
      <c r="E1074" s="209"/>
      <c r="F1074" s="126"/>
      <c r="G1074" s="17"/>
      <c r="H1074" s="17"/>
    </row>
    <row r="1075" spans="1:14" hidden="1" x14ac:dyDescent="0.25">
      <c r="A1075" s="208"/>
      <c r="B1075" s="20"/>
      <c r="C1075" s="209"/>
      <c r="D1075" s="209"/>
      <c r="E1075" s="209"/>
      <c r="F1075" s="126"/>
      <c r="G1075" s="17"/>
      <c r="H1075" s="17"/>
    </row>
    <row r="1076" spans="1:14" s="57" customFormat="1" ht="31.5" hidden="1" x14ac:dyDescent="0.25">
      <c r="A1076" s="4"/>
      <c r="B1076" s="20" t="s">
        <v>22</v>
      </c>
      <c r="C1076" s="21">
        <f>SUM(C1077:C1079)</f>
        <v>0</v>
      </c>
      <c r="D1076" s="21">
        <f t="shared" ref="D1076:E1076" si="274">SUM(D1077:D1079)</f>
        <v>0</v>
      </c>
      <c r="E1076" s="21">
        <f t="shared" si="274"/>
        <v>0</v>
      </c>
      <c r="F1076" s="126"/>
      <c r="G1076" s="17"/>
      <c r="H1076" s="17"/>
      <c r="I1076" s="56"/>
      <c r="J1076" s="56"/>
      <c r="K1076" s="56"/>
      <c r="L1076" s="56"/>
      <c r="M1076" s="56"/>
      <c r="N1076" s="56"/>
    </row>
    <row r="1077" spans="1:14" hidden="1" x14ac:dyDescent="0.25">
      <c r="A1077" s="208"/>
      <c r="B1077" s="196"/>
      <c r="C1077" s="209"/>
      <c r="D1077" s="209"/>
      <c r="E1077" s="209"/>
      <c r="F1077" s="186"/>
      <c r="G1077" s="17"/>
      <c r="H1077" s="17"/>
    </row>
    <row r="1078" spans="1:14" hidden="1" x14ac:dyDescent="0.25">
      <c r="A1078" s="208"/>
      <c r="B1078" s="196"/>
      <c r="C1078" s="21"/>
      <c r="D1078" s="21"/>
      <c r="E1078" s="21"/>
      <c r="F1078" s="197"/>
      <c r="G1078" s="17"/>
      <c r="H1078" s="17"/>
    </row>
    <row r="1079" spans="1:14" hidden="1" x14ac:dyDescent="0.25">
      <c r="A1079" s="208"/>
      <c r="B1079" s="196"/>
      <c r="C1079" s="21"/>
      <c r="D1079" s="209"/>
      <c r="E1079" s="209"/>
      <c r="F1079" s="126"/>
      <c r="G1079" s="17"/>
      <c r="H1079" s="17"/>
    </row>
    <row r="1080" spans="1:14" ht="63" x14ac:dyDescent="0.25">
      <c r="A1080" s="208"/>
      <c r="B1080" s="20" t="s">
        <v>71</v>
      </c>
      <c r="C1080" s="21">
        <f>SUM(C1081:C1088)</f>
        <v>0</v>
      </c>
      <c r="D1080" s="21">
        <f t="shared" ref="D1080:E1080" si="275">SUM(D1081:D1088)</f>
        <v>2647146</v>
      </c>
      <c r="E1080" s="21">
        <f t="shared" si="275"/>
        <v>0</v>
      </c>
      <c r="F1080" s="173"/>
      <c r="G1080" s="17"/>
      <c r="H1080" s="17"/>
    </row>
    <row r="1081" spans="1:14" ht="36" hidden="1" customHeight="1" x14ac:dyDescent="0.25">
      <c r="A1081" s="208"/>
      <c r="B1081" s="196"/>
      <c r="C1081" s="209"/>
      <c r="D1081" s="209"/>
      <c r="E1081" s="209"/>
      <c r="F1081" s="197"/>
      <c r="G1081" s="17"/>
      <c r="H1081" s="17"/>
    </row>
    <row r="1082" spans="1:14" ht="51" hidden="1" customHeight="1" x14ac:dyDescent="0.25">
      <c r="A1082" s="208"/>
      <c r="B1082" s="196"/>
      <c r="C1082" s="209"/>
      <c r="D1082" s="209"/>
      <c r="E1082" s="209"/>
      <c r="F1082" s="197"/>
      <c r="G1082" s="17"/>
      <c r="H1082" s="17"/>
    </row>
    <row r="1083" spans="1:14" ht="21" hidden="1" customHeight="1" x14ac:dyDescent="0.25">
      <c r="A1083" s="208"/>
      <c r="B1083" s="196"/>
      <c r="C1083" s="209"/>
      <c r="D1083" s="209"/>
      <c r="E1083" s="209"/>
      <c r="F1083" s="45"/>
      <c r="G1083" s="17"/>
      <c r="H1083" s="17"/>
    </row>
    <row r="1084" spans="1:14" x14ac:dyDescent="0.25">
      <c r="A1084" s="208"/>
      <c r="B1084" s="196"/>
      <c r="C1084" s="209"/>
      <c r="D1084" s="209">
        <v>2647146</v>
      </c>
      <c r="E1084" s="209"/>
      <c r="F1084" s="5" t="s">
        <v>309</v>
      </c>
      <c r="G1084" s="17"/>
      <c r="H1084" s="17"/>
    </row>
    <row r="1085" spans="1:14" hidden="1" x14ac:dyDescent="0.25">
      <c r="A1085" s="208"/>
      <c r="B1085" s="20"/>
      <c r="C1085" s="21"/>
      <c r="D1085" s="209"/>
      <c r="E1085" s="209"/>
      <c r="F1085" s="126"/>
      <c r="G1085" s="17"/>
      <c r="H1085" s="17"/>
    </row>
    <row r="1086" spans="1:14" hidden="1" x14ac:dyDescent="0.25">
      <c r="A1086" s="208"/>
      <c r="B1086" s="20"/>
      <c r="C1086" s="21"/>
      <c r="D1086" s="209"/>
      <c r="E1086" s="209"/>
      <c r="F1086" s="173"/>
      <c r="G1086" s="17"/>
      <c r="H1086" s="17"/>
    </row>
    <row r="1087" spans="1:14" hidden="1" x14ac:dyDescent="0.25">
      <c r="A1087" s="208"/>
      <c r="B1087" s="20"/>
      <c r="C1087" s="21"/>
      <c r="D1087" s="209"/>
      <c r="E1087" s="209"/>
      <c r="F1087" s="173"/>
      <c r="G1087" s="17"/>
      <c r="H1087" s="17"/>
    </row>
    <row r="1088" spans="1:14" hidden="1" x14ac:dyDescent="0.25">
      <c r="A1088" s="208"/>
      <c r="B1088" s="196"/>
      <c r="C1088" s="209"/>
      <c r="D1088" s="209"/>
      <c r="E1088" s="209"/>
      <c r="F1088" s="173"/>
      <c r="G1088" s="17"/>
      <c r="H1088" s="17"/>
    </row>
    <row r="1089" spans="1:8" ht="47.25" hidden="1" x14ac:dyDescent="0.25">
      <c r="A1089" s="208"/>
      <c r="B1089" s="41" t="s">
        <v>30</v>
      </c>
      <c r="C1089" s="50">
        <f>SUM(C1090:C1094)</f>
        <v>0</v>
      </c>
      <c r="D1089" s="50">
        <f t="shared" ref="D1089:E1089" si="276">SUM(D1090:D1094)</f>
        <v>0</v>
      </c>
      <c r="E1089" s="50">
        <f t="shared" si="276"/>
        <v>0</v>
      </c>
      <c r="F1089" s="186"/>
      <c r="G1089" s="17"/>
      <c r="H1089" s="17"/>
    </row>
    <row r="1090" spans="1:8" hidden="1" x14ac:dyDescent="0.25">
      <c r="A1090" s="208"/>
      <c r="B1090" s="196"/>
      <c r="C1090" s="21"/>
      <c r="D1090" s="190"/>
      <c r="E1090" s="190"/>
      <c r="F1090" s="197"/>
      <c r="G1090" s="17"/>
      <c r="H1090" s="17"/>
    </row>
    <row r="1091" spans="1:8" hidden="1" x14ac:dyDescent="0.25">
      <c r="A1091" s="208"/>
      <c r="B1091" s="193"/>
      <c r="C1091" s="209"/>
      <c r="D1091" s="209"/>
      <c r="E1091" s="209"/>
      <c r="F1091" s="197"/>
      <c r="G1091" s="17"/>
      <c r="H1091" s="17"/>
    </row>
    <row r="1092" spans="1:8" hidden="1" x14ac:dyDescent="0.25">
      <c r="A1092" s="208"/>
      <c r="B1092" s="20"/>
      <c r="C1092" s="50"/>
      <c r="D1092" s="190"/>
      <c r="E1092" s="190"/>
      <c r="F1092" s="126"/>
      <c r="G1092" s="17"/>
      <c r="H1092" s="17"/>
    </row>
    <row r="1093" spans="1:8" hidden="1" x14ac:dyDescent="0.25">
      <c r="A1093" s="208"/>
      <c r="B1093" s="20"/>
      <c r="C1093" s="50"/>
      <c r="D1093" s="190"/>
      <c r="E1093" s="190"/>
      <c r="F1093" s="126"/>
      <c r="G1093" s="17"/>
      <c r="H1093" s="17"/>
    </row>
    <row r="1094" spans="1:8" hidden="1" x14ac:dyDescent="0.25">
      <c r="A1094" s="208"/>
      <c r="B1094" s="196"/>
      <c r="C1094" s="209"/>
      <c r="D1094" s="209"/>
      <c r="E1094" s="209"/>
      <c r="F1094" s="197"/>
      <c r="G1094" s="17"/>
      <c r="H1094" s="17"/>
    </row>
    <row r="1095" spans="1:8" ht="47.25" x14ac:dyDescent="0.25">
      <c r="A1095" s="208"/>
      <c r="B1095" s="73" t="s">
        <v>23</v>
      </c>
      <c r="C1095" s="21">
        <f>SUM(C1096:C1101)</f>
        <v>0</v>
      </c>
      <c r="D1095" s="21">
        <f t="shared" ref="D1095:E1095" si="277">SUM(D1096:D1101)</f>
        <v>3361200</v>
      </c>
      <c r="E1095" s="21">
        <f t="shared" si="277"/>
        <v>0</v>
      </c>
      <c r="F1095" s="173"/>
      <c r="G1095" s="17"/>
      <c r="H1095" s="17"/>
    </row>
    <row r="1096" spans="1:8" ht="51.75" hidden="1" customHeight="1" x14ac:dyDescent="0.25">
      <c r="A1096" s="208"/>
      <c r="B1096" s="193"/>
      <c r="C1096" s="209"/>
      <c r="D1096" s="209"/>
      <c r="E1096" s="209"/>
      <c r="F1096" s="186"/>
      <c r="G1096" s="17"/>
      <c r="H1096" s="17"/>
    </row>
    <row r="1097" spans="1:8" ht="32.25" hidden="1" customHeight="1" x14ac:dyDescent="0.25">
      <c r="A1097" s="208"/>
      <c r="B1097" s="196"/>
      <c r="C1097" s="209"/>
      <c r="D1097" s="209"/>
      <c r="E1097" s="209"/>
      <c r="F1097" s="197"/>
      <c r="G1097" s="17"/>
      <c r="H1097" s="17"/>
    </row>
    <row r="1098" spans="1:8" ht="22.5" customHeight="1" x14ac:dyDescent="0.25">
      <c r="A1098" s="208"/>
      <c r="B1098" s="196"/>
      <c r="C1098" s="209"/>
      <c r="D1098" s="209">
        <v>3361200</v>
      </c>
      <c r="E1098" s="209"/>
      <c r="F1098" s="5" t="s">
        <v>309</v>
      </c>
      <c r="G1098" s="17"/>
      <c r="H1098" s="17"/>
    </row>
    <row r="1099" spans="1:8" ht="36.75" hidden="1" customHeight="1" x14ac:dyDescent="0.25">
      <c r="A1099" s="208"/>
      <c r="B1099" s="196"/>
      <c r="C1099" s="209"/>
      <c r="D1099" s="209"/>
      <c r="E1099" s="209"/>
      <c r="F1099" s="126"/>
      <c r="G1099" s="17"/>
      <c r="H1099" s="17"/>
    </row>
    <row r="1100" spans="1:8" hidden="1" x14ac:dyDescent="0.25">
      <c r="A1100" s="208"/>
      <c r="B1100" s="73"/>
      <c r="C1100" s="209"/>
      <c r="D1100" s="209"/>
      <c r="E1100" s="209"/>
      <c r="F1100" s="126"/>
      <c r="G1100" s="17"/>
      <c r="H1100" s="17"/>
    </row>
    <row r="1101" spans="1:8" hidden="1" x14ac:dyDescent="0.25">
      <c r="A1101" s="208"/>
      <c r="B1101" s="193"/>
      <c r="C1101" s="209"/>
      <c r="D1101" s="209"/>
      <c r="E1101" s="209"/>
      <c r="F1101" s="45"/>
      <c r="G1101" s="17"/>
      <c r="H1101" s="17"/>
    </row>
    <row r="1102" spans="1:8" ht="31.5" hidden="1" x14ac:dyDescent="0.25">
      <c r="A1102" s="208"/>
      <c r="B1102" s="73" t="s">
        <v>276</v>
      </c>
      <c r="C1102" s="21">
        <f>SUM(C1103:C1104)</f>
        <v>0</v>
      </c>
      <c r="D1102" s="21">
        <f t="shared" ref="D1102:E1102" si="278">SUM(D1103:D1104)</f>
        <v>0</v>
      </c>
      <c r="E1102" s="21">
        <f t="shared" si="278"/>
        <v>0</v>
      </c>
      <c r="F1102" s="173"/>
      <c r="G1102" s="17"/>
      <c r="H1102" s="17"/>
    </row>
    <row r="1103" spans="1:8" hidden="1" x14ac:dyDescent="0.25">
      <c r="A1103" s="208"/>
      <c r="B1103" s="73"/>
      <c r="C1103" s="209"/>
      <c r="D1103" s="209"/>
      <c r="E1103" s="209"/>
      <c r="F1103" s="126"/>
      <c r="G1103" s="17"/>
      <c r="H1103" s="17"/>
    </row>
    <row r="1104" spans="1:8" hidden="1" x14ac:dyDescent="0.25">
      <c r="A1104" s="208"/>
      <c r="B1104" s="73"/>
      <c r="C1104" s="209"/>
      <c r="D1104" s="209"/>
      <c r="E1104" s="209"/>
      <c r="F1104" s="197"/>
      <c r="G1104" s="17"/>
      <c r="H1104" s="17"/>
    </row>
    <row r="1105" spans="1:8" ht="31.5" hidden="1" x14ac:dyDescent="0.25">
      <c r="A1105" s="208"/>
      <c r="B1105" s="130" t="s">
        <v>263</v>
      </c>
      <c r="C1105" s="21">
        <f>SUM(C1106:C1109)</f>
        <v>0</v>
      </c>
      <c r="D1105" s="21">
        <f t="shared" ref="D1105:E1105" si="279">SUM(D1106:D1109)</f>
        <v>0</v>
      </c>
      <c r="E1105" s="21">
        <f t="shared" si="279"/>
        <v>0</v>
      </c>
      <c r="F1105" s="173"/>
      <c r="G1105" s="17"/>
      <c r="H1105" s="17"/>
    </row>
    <row r="1106" spans="1:8" hidden="1" x14ac:dyDescent="0.25">
      <c r="A1106" s="208"/>
      <c r="B1106" s="73"/>
      <c r="C1106" s="209"/>
      <c r="D1106" s="209"/>
      <c r="E1106" s="209"/>
      <c r="F1106" s="186"/>
      <c r="G1106" s="17"/>
      <c r="H1106" s="17"/>
    </row>
    <row r="1107" spans="1:8" hidden="1" x14ac:dyDescent="0.25">
      <c r="A1107" s="208"/>
      <c r="B1107" s="73"/>
      <c r="C1107" s="209"/>
      <c r="D1107" s="209"/>
      <c r="E1107" s="209"/>
      <c r="F1107" s="126"/>
      <c r="G1107" s="17"/>
      <c r="H1107" s="17"/>
    </row>
    <row r="1108" spans="1:8" hidden="1" x14ac:dyDescent="0.25">
      <c r="A1108" s="208"/>
      <c r="B1108" s="73"/>
      <c r="C1108" s="209"/>
      <c r="D1108" s="209"/>
      <c r="E1108" s="209"/>
      <c r="F1108" s="126"/>
      <c r="G1108" s="17"/>
      <c r="H1108" s="17"/>
    </row>
    <row r="1109" spans="1:8" hidden="1" x14ac:dyDescent="0.25">
      <c r="A1109" s="208"/>
      <c r="B1109" s="73"/>
      <c r="C1109" s="209"/>
      <c r="D1109" s="209"/>
      <c r="E1109" s="209"/>
      <c r="F1109" s="126"/>
      <c r="G1109" s="17"/>
      <c r="H1109" s="17"/>
    </row>
    <row r="1110" spans="1:8" ht="31.5" x14ac:dyDescent="0.25">
      <c r="A1110" s="208"/>
      <c r="B1110" s="73" t="s">
        <v>196</v>
      </c>
      <c r="C1110" s="209">
        <f>SUM(C1111:C1115)</f>
        <v>0</v>
      </c>
      <c r="D1110" s="209">
        <f t="shared" ref="D1110:E1110" si="280">SUM(D1111:D1115)</f>
        <v>0</v>
      </c>
      <c r="E1110" s="209">
        <f t="shared" si="280"/>
        <v>1532512</v>
      </c>
      <c r="F1110" s="126"/>
      <c r="G1110" s="17"/>
      <c r="H1110" s="17"/>
    </row>
    <row r="1111" spans="1:8" ht="36.75" customHeight="1" x14ac:dyDescent="0.25">
      <c r="A1111" s="208"/>
      <c r="B1111" s="73"/>
      <c r="C1111" s="209"/>
      <c r="D1111" s="209"/>
      <c r="E1111" s="209">
        <v>1432400</v>
      </c>
      <c r="F1111" s="5" t="s">
        <v>305</v>
      </c>
      <c r="G1111" s="17"/>
      <c r="H1111" s="17"/>
    </row>
    <row r="1112" spans="1:8" ht="19.5" customHeight="1" x14ac:dyDescent="0.25">
      <c r="A1112" s="208"/>
      <c r="B1112" s="73"/>
      <c r="C1112" s="209"/>
      <c r="D1112" s="209"/>
      <c r="E1112" s="209">
        <v>100112</v>
      </c>
      <c r="F1112" s="5" t="s">
        <v>368</v>
      </c>
      <c r="G1112" s="17"/>
      <c r="H1112" s="17"/>
    </row>
    <row r="1113" spans="1:8" ht="33.75" hidden="1" customHeight="1" x14ac:dyDescent="0.25">
      <c r="A1113" s="208"/>
      <c r="B1113" s="73"/>
      <c r="C1113" s="209"/>
      <c r="D1113" s="209"/>
      <c r="E1113" s="209"/>
      <c r="F1113" s="126"/>
      <c r="G1113" s="17"/>
      <c r="H1113" s="17"/>
    </row>
    <row r="1114" spans="1:8" ht="35.25" customHeight="1" x14ac:dyDescent="0.25">
      <c r="A1114" s="208"/>
      <c r="B1114" s="130"/>
      <c r="C1114" s="21"/>
      <c r="D1114" s="21"/>
      <c r="E1114" s="21"/>
      <c r="F1114" s="5" t="s">
        <v>413</v>
      </c>
      <c r="G1114" s="17"/>
      <c r="H1114" s="17"/>
    </row>
    <row r="1115" spans="1:8" ht="39" customHeight="1" x14ac:dyDescent="0.25">
      <c r="A1115" s="208"/>
      <c r="B1115" s="73"/>
      <c r="C1115" s="209"/>
      <c r="D1115" s="209"/>
      <c r="E1115" s="209"/>
      <c r="F1115" s="5" t="s">
        <v>455</v>
      </c>
      <c r="G1115" s="17"/>
      <c r="H1115" s="17"/>
    </row>
    <row r="1116" spans="1:8" x14ac:dyDescent="0.25">
      <c r="A1116" s="208"/>
      <c r="B1116" s="73" t="s">
        <v>20</v>
      </c>
      <c r="C1116" s="50">
        <f>SUM(C1117:C1164)</f>
        <v>0</v>
      </c>
      <c r="D1116" s="50">
        <f>SUM(D1117:D1164)</f>
        <v>64392009</v>
      </c>
      <c r="E1116" s="50">
        <f>SUM(E1117:E1164)</f>
        <v>0</v>
      </c>
      <c r="F1116" s="197"/>
      <c r="G1116" s="17"/>
      <c r="H1116" s="17"/>
    </row>
    <row r="1117" spans="1:8" ht="33" customHeight="1" x14ac:dyDescent="0.25">
      <c r="A1117" s="183"/>
      <c r="B1117" s="193" t="s">
        <v>333</v>
      </c>
      <c r="C1117" s="190"/>
      <c r="D1117" s="190">
        <v>30000000</v>
      </c>
      <c r="E1117" s="190"/>
      <c r="F1117" s="5" t="s">
        <v>334</v>
      </c>
      <c r="G1117" s="17"/>
      <c r="H1117" s="17"/>
    </row>
    <row r="1118" spans="1:8" ht="155.25" hidden="1" customHeight="1" x14ac:dyDescent="0.25">
      <c r="A1118" s="183"/>
      <c r="B1118" s="193"/>
      <c r="C1118" s="190"/>
      <c r="D1118" s="190"/>
      <c r="E1118" s="190"/>
      <c r="F1118" s="5"/>
      <c r="G1118" s="17"/>
      <c r="H1118" s="17"/>
    </row>
    <row r="1119" spans="1:8" ht="36" customHeight="1" x14ac:dyDescent="0.25">
      <c r="A1119" s="183"/>
      <c r="B1119" s="193"/>
      <c r="C1119" s="190"/>
      <c r="D1119" s="190">
        <v>4095206</v>
      </c>
      <c r="E1119" s="190"/>
      <c r="F1119" s="5" t="s">
        <v>453</v>
      </c>
      <c r="G1119" s="17"/>
      <c r="H1119" s="17"/>
    </row>
    <row r="1120" spans="1:8" ht="84.75" hidden="1" customHeight="1" x14ac:dyDescent="0.25">
      <c r="A1120" s="183"/>
      <c r="B1120" s="207"/>
      <c r="C1120" s="190"/>
      <c r="D1120" s="190"/>
      <c r="E1120" s="190"/>
      <c r="F1120" s="5"/>
      <c r="G1120" s="17"/>
      <c r="H1120" s="17"/>
    </row>
    <row r="1121" spans="1:14" hidden="1" x14ac:dyDescent="0.25">
      <c r="A1121" s="183"/>
      <c r="B1121" s="131"/>
      <c r="C1121" s="190"/>
      <c r="D1121" s="190"/>
      <c r="E1121" s="190"/>
      <c r="F1121" s="5"/>
      <c r="G1121" s="17"/>
      <c r="H1121" s="17"/>
    </row>
    <row r="1122" spans="1:14" s="153" customFormat="1" x14ac:dyDescent="0.25">
      <c r="A1122" s="149"/>
      <c r="B1122" s="192" t="s">
        <v>306</v>
      </c>
      <c r="C1122" s="150"/>
      <c r="D1122" s="190">
        <v>21776656</v>
      </c>
      <c r="E1122" s="150"/>
      <c r="F1122" s="5" t="s">
        <v>344</v>
      </c>
      <c r="G1122" s="17"/>
      <c r="H1122" s="151"/>
      <c r="I1122" s="152"/>
      <c r="J1122" s="152"/>
      <c r="K1122" s="152"/>
      <c r="L1122" s="152"/>
      <c r="M1122" s="152"/>
      <c r="N1122" s="152"/>
    </row>
    <row r="1123" spans="1:14" ht="97.5" hidden="1" customHeight="1" x14ac:dyDescent="0.25">
      <c r="A1123" s="183"/>
      <c r="B1123" s="6"/>
      <c r="C1123" s="190"/>
      <c r="D1123" s="190"/>
      <c r="E1123" s="190"/>
      <c r="F1123" s="5" t="s">
        <v>344</v>
      </c>
      <c r="G1123" s="17"/>
      <c r="H1123" s="17"/>
    </row>
    <row r="1124" spans="1:14" hidden="1" x14ac:dyDescent="0.25">
      <c r="A1124" s="183"/>
      <c r="B1124" s="207"/>
      <c r="C1124" s="190"/>
      <c r="D1124" s="133"/>
      <c r="E1124" s="190"/>
      <c r="F1124" s="5"/>
      <c r="G1124" s="17"/>
      <c r="H1124" s="17"/>
    </row>
    <row r="1125" spans="1:14" ht="101.25" hidden="1" customHeight="1" x14ac:dyDescent="0.25">
      <c r="A1125" s="183"/>
      <c r="B1125" s="207"/>
      <c r="C1125" s="190"/>
      <c r="D1125" s="133"/>
      <c r="E1125" s="190"/>
      <c r="F1125" s="5"/>
      <c r="G1125" s="17"/>
      <c r="H1125" s="17"/>
    </row>
    <row r="1126" spans="1:14" s="153" customFormat="1" ht="31.5" x14ac:dyDescent="0.25">
      <c r="A1126" s="149"/>
      <c r="B1126" s="192" t="s">
        <v>307</v>
      </c>
      <c r="C1126" s="150"/>
      <c r="D1126" s="133">
        <v>7759690</v>
      </c>
      <c r="E1126" s="150"/>
      <c r="F1126" s="5" t="s">
        <v>456</v>
      </c>
      <c r="G1126" s="17"/>
      <c r="H1126" s="151"/>
      <c r="I1126" s="152"/>
      <c r="J1126" s="152"/>
      <c r="K1126" s="152"/>
      <c r="L1126" s="152"/>
      <c r="M1126" s="152"/>
      <c r="N1126" s="152"/>
    </row>
    <row r="1127" spans="1:14" ht="32.25" hidden="1" customHeight="1" x14ac:dyDescent="0.25">
      <c r="A1127" s="183"/>
      <c r="B1127" s="207"/>
      <c r="C1127" s="190"/>
      <c r="D1127" s="190"/>
      <c r="E1127" s="190"/>
      <c r="F1127" s="5"/>
      <c r="G1127" s="17"/>
      <c r="H1127" s="17"/>
    </row>
    <row r="1128" spans="1:14" ht="33" hidden="1" customHeight="1" x14ac:dyDescent="0.25">
      <c r="A1128" s="183"/>
      <c r="B1128" s="207"/>
      <c r="C1128" s="190"/>
      <c r="D1128" s="190"/>
      <c r="E1128" s="190"/>
      <c r="F1128" s="5"/>
      <c r="G1128" s="17"/>
      <c r="H1128" s="17"/>
    </row>
    <row r="1129" spans="1:14" ht="36.75" hidden="1" customHeight="1" x14ac:dyDescent="0.25">
      <c r="A1129" s="183"/>
      <c r="B1129" s="207"/>
      <c r="C1129" s="190"/>
      <c r="D1129" s="190"/>
      <c r="E1129" s="190"/>
      <c r="F1129" s="5"/>
      <c r="G1129" s="17"/>
      <c r="H1129" s="17"/>
    </row>
    <row r="1130" spans="1:14" ht="33.75" hidden="1" customHeight="1" x14ac:dyDescent="0.25">
      <c r="A1130" s="183"/>
      <c r="B1130" s="207"/>
      <c r="C1130" s="190"/>
      <c r="D1130" s="190"/>
      <c r="E1130" s="190"/>
      <c r="F1130" s="5"/>
      <c r="G1130" s="17"/>
      <c r="H1130" s="17"/>
    </row>
    <row r="1131" spans="1:14" ht="131.25" hidden="1" customHeight="1" x14ac:dyDescent="0.25">
      <c r="A1131" s="183"/>
      <c r="B1131" s="207"/>
      <c r="C1131" s="190"/>
      <c r="D1131" s="209"/>
      <c r="E1131" s="190"/>
      <c r="F1131" s="5"/>
      <c r="G1131" s="17"/>
      <c r="H1131" s="17"/>
    </row>
    <row r="1132" spans="1:14" ht="33.75" hidden="1" customHeight="1" x14ac:dyDescent="0.25">
      <c r="A1132" s="183"/>
      <c r="B1132" s="207"/>
      <c r="C1132" s="190"/>
      <c r="D1132" s="190"/>
      <c r="E1132" s="190"/>
      <c r="F1132" s="5"/>
      <c r="G1132" s="17"/>
      <c r="H1132" s="17"/>
    </row>
    <row r="1133" spans="1:14" ht="37.5" hidden="1" customHeight="1" x14ac:dyDescent="0.25">
      <c r="A1133" s="183"/>
      <c r="B1133" s="207"/>
      <c r="C1133" s="190"/>
      <c r="D1133" s="190"/>
      <c r="E1133" s="190"/>
      <c r="F1133" s="5"/>
      <c r="G1133" s="17"/>
      <c r="H1133" s="17"/>
    </row>
    <row r="1134" spans="1:14" s="153" customFormat="1" ht="31.5" x14ac:dyDescent="0.25">
      <c r="A1134" s="149"/>
      <c r="B1134" s="192" t="s">
        <v>457</v>
      </c>
      <c r="C1134" s="150"/>
      <c r="D1134" s="209">
        <v>760457</v>
      </c>
      <c r="E1134" s="150"/>
      <c r="F1134" s="5" t="s">
        <v>421</v>
      </c>
      <c r="G1134" s="17"/>
      <c r="H1134" s="151"/>
      <c r="I1134" s="152"/>
      <c r="J1134" s="152"/>
      <c r="K1134" s="152"/>
      <c r="L1134" s="152"/>
      <c r="M1134" s="152"/>
      <c r="N1134" s="152"/>
    </row>
    <row r="1135" spans="1:14" ht="33.75" hidden="1" customHeight="1" x14ac:dyDescent="0.25">
      <c r="A1135" s="183"/>
      <c r="B1135" s="207"/>
      <c r="C1135" s="190"/>
      <c r="D1135" s="190"/>
      <c r="E1135" s="190"/>
      <c r="F1135" s="197"/>
      <c r="G1135" s="17"/>
      <c r="H1135" s="17"/>
    </row>
    <row r="1136" spans="1:14" ht="19.5" hidden="1" customHeight="1" x14ac:dyDescent="0.25">
      <c r="A1136" s="183"/>
      <c r="B1136" s="207"/>
      <c r="C1136" s="190"/>
      <c r="D1136" s="190"/>
      <c r="E1136" s="190"/>
      <c r="F1136" s="197"/>
      <c r="G1136" s="17"/>
      <c r="H1136" s="17"/>
    </row>
    <row r="1137" spans="1:14" ht="31.5" hidden="1" customHeight="1" x14ac:dyDescent="0.25">
      <c r="A1137" s="183"/>
      <c r="B1137" s="207"/>
      <c r="C1137" s="190"/>
      <c r="D1137" s="190"/>
      <c r="E1137" s="190"/>
      <c r="F1137" s="197"/>
      <c r="G1137" s="17"/>
      <c r="H1137" s="17"/>
    </row>
    <row r="1138" spans="1:14" ht="50.25" hidden="1" customHeight="1" x14ac:dyDescent="0.25">
      <c r="A1138" s="183"/>
      <c r="B1138" s="207"/>
      <c r="C1138" s="190"/>
      <c r="D1138" s="190"/>
      <c r="E1138" s="190"/>
      <c r="F1138" s="197"/>
      <c r="G1138" s="17"/>
      <c r="H1138" s="17"/>
    </row>
    <row r="1139" spans="1:14" ht="35.25" hidden="1" customHeight="1" x14ac:dyDescent="0.25">
      <c r="A1139" s="183"/>
      <c r="B1139" s="207"/>
      <c r="C1139" s="190"/>
      <c r="D1139" s="190"/>
      <c r="E1139" s="190"/>
      <c r="F1139" s="197"/>
      <c r="G1139" s="17"/>
      <c r="H1139" s="17"/>
    </row>
    <row r="1140" spans="1:14" ht="36" hidden="1" customHeight="1" x14ac:dyDescent="0.25">
      <c r="A1140" s="183"/>
      <c r="B1140" s="207"/>
      <c r="C1140" s="190"/>
      <c r="D1140" s="190"/>
      <c r="E1140" s="190"/>
      <c r="F1140" s="197"/>
      <c r="G1140" s="17"/>
      <c r="H1140" s="17"/>
    </row>
    <row r="1141" spans="1:14" hidden="1" x14ac:dyDescent="0.25">
      <c r="A1141" s="208"/>
      <c r="B1141" s="207"/>
      <c r="C1141" s="190"/>
      <c r="D1141" s="190"/>
      <c r="E1141" s="190"/>
      <c r="F1141" s="181"/>
      <c r="G1141" s="17"/>
      <c r="H1141" s="17"/>
    </row>
    <row r="1142" spans="1:14" hidden="1" x14ac:dyDescent="0.25">
      <c r="A1142" s="208"/>
      <c r="B1142" s="207"/>
      <c r="C1142" s="190"/>
      <c r="D1142" s="190"/>
      <c r="E1142" s="190"/>
      <c r="F1142" s="197"/>
      <c r="G1142" s="17"/>
      <c r="H1142" s="17"/>
    </row>
    <row r="1143" spans="1:14" hidden="1" x14ac:dyDescent="0.25">
      <c r="A1143" s="208"/>
      <c r="B1143" s="207"/>
      <c r="C1143" s="21"/>
      <c r="D1143" s="190"/>
      <c r="E1143" s="190"/>
      <c r="F1143" s="197"/>
      <c r="G1143" s="17"/>
      <c r="H1143" s="17"/>
    </row>
    <row r="1144" spans="1:14" hidden="1" x14ac:dyDescent="0.25">
      <c r="A1144" s="208"/>
      <c r="B1144" s="207"/>
      <c r="C1144" s="190"/>
      <c r="D1144" s="190"/>
      <c r="E1144" s="190"/>
      <c r="F1144" s="134"/>
      <c r="G1144" s="17"/>
      <c r="H1144" s="17"/>
    </row>
    <row r="1145" spans="1:14" hidden="1" x14ac:dyDescent="0.25">
      <c r="A1145" s="208"/>
      <c r="B1145" s="38"/>
      <c r="C1145" s="190"/>
      <c r="D1145" s="190"/>
      <c r="E1145" s="190"/>
      <c r="F1145" s="197"/>
      <c r="G1145" s="17"/>
      <c r="H1145" s="17"/>
    </row>
    <row r="1146" spans="1:14" s="67" customFormat="1" hidden="1" x14ac:dyDescent="0.25">
      <c r="A1146" s="208"/>
      <c r="B1146" s="124"/>
      <c r="C1146" s="132"/>
      <c r="D1146" s="132"/>
      <c r="E1146" s="132"/>
      <c r="F1146" s="197"/>
      <c r="G1146" s="17"/>
      <c r="H1146" s="17"/>
      <c r="I1146" s="66"/>
      <c r="J1146" s="66"/>
      <c r="K1146" s="66"/>
      <c r="L1146" s="66"/>
      <c r="M1146" s="66"/>
      <c r="N1146" s="66"/>
    </row>
    <row r="1147" spans="1:14" hidden="1" x14ac:dyDescent="0.25">
      <c r="A1147" s="208"/>
      <c r="B1147" s="207"/>
      <c r="C1147" s="190"/>
      <c r="D1147" s="190"/>
      <c r="E1147" s="190"/>
      <c r="F1147" s="197"/>
      <c r="G1147" s="17"/>
      <c r="H1147" s="17"/>
    </row>
    <row r="1148" spans="1:14" hidden="1" x14ac:dyDescent="0.25">
      <c r="A1148" s="208"/>
      <c r="B1148" s="207"/>
      <c r="C1148" s="190"/>
      <c r="D1148" s="190"/>
      <c r="E1148" s="190"/>
      <c r="F1148" s="197"/>
      <c r="G1148" s="17"/>
      <c r="H1148" s="17"/>
    </row>
    <row r="1149" spans="1:14" hidden="1" x14ac:dyDescent="0.25">
      <c r="A1149" s="208"/>
      <c r="B1149" s="207"/>
      <c r="C1149" s="190"/>
      <c r="D1149" s="190"/>
      <c r="E1149" s="190"/>
      <c r="F1149" s="197"/>
      <c r="G1149" s="17"/>
      <c r="H1149" s="17"/>
    </row>
    <row r="1150" spans="1:14" hidden="1" x14ac:dyDescent="0.25">
      <c r="A1150" s="208"/>
      <c r="B1150" s="207"/>
      <c r="C1150" s="190"/>
      <c r="D1150" s="190"/>
      <c r="E1150" s="190"/>
      <c r="F1150" s="197"/>
      <c r="G1150" s="17"/>
      <c r="H1150" s="17"/>
    </row>
    <row r="1151" spans="1:14" hidden="1" x14ac:dyDescent="0.25">
      <c r="A1151" s="208"/>
      <c r="B1151" s="207"/>
      <c r="C1151" s="190"/>
      <c r="D1151" s="190"/>
      <c r="E1151" s="190"/>
      <c r="F1151" s="197"/>
      <c r="G1151" s="17"/>
      <c r="H1151" s="17"/>
    </row>
    <row r="1152" spans="1:14" hidden="1" x14ac:dyDescent="0.25">
      <c r="A1152" s="208"/>
      <c r="B1152" s="207"/>
      <c r="C1152" s="190"/>
      <c r="D1152" s="190"/>
      <c r="E1152" s="190"/>
      <c r="F1152" s="197"/>
      <c r="G1152" s="17"/>
      <c r="H1152" s="17"/>
    </row>
    <row r="1153" spans="1:8" hidden="1" x14ac:dyDescent="0.25">
      <c r="A1153" s="208"/>
      <c r="B1153" s="207"/>
      <c r="C1153" s="190"/>
      <c r="D1153" s="190"/>
      <c r="E1153" s="190"/>
      <c r="F1153" s="197"/>
      <c r="G1153" s="17"/>
      <c r="H1153" s="17"/>
    </row>
    <row r="1154" spans="1:8" hidden="1" x14ac:dyDescent="0.25">
      <c r="A1154" s="208"/>
      <c r="B1154" s="207"/>
      <c r="C1154" s="190"/>
      <c r="D1154" s="190"/>
      <c r="E1154" s="190"/>
      <c r="F1154" s="197"/>
      <c r="G1154" s="17"/>
      <c r="H1154" s="17"/>
    </row>
    <row r="1155" spans="1:8" hidden="1" x14ac:dyDescent="0.25">
      <c r="A1155" s="208"/>
      <c r="B1155" s="207"/>
      <c r="C1155" s="190"/>
      <c r="D1155" s="190"/>
      <c r="E1155" s="190"/>
      <c r="F1155" s="197"/>
      <c r="G1155" s="17"/>
      <c r="H1155" s="17"/>
    </row>
    <row r="1156" spans="1:8" hidden="1" x14ac:dyDescent="0.25">
      <c r="A1156" s="208"/>
      <c r="B1156" s="207"/>
      <c r="C1156" s="190"/>
      <c r="D1156" s="190"/>
      <c r="E1156" s="190"/>
      <c r="F1156" s="126"/>
      <c r="G1156" s="17"/>
      <c r="H1156" s="17"/>
    </row>
    <row r="1157" spans="1:8" hidden="1" x14ac:dyDescent="0.25">
      <c r="A1157" s="208"/>
      <c r="B1157" s="207"/>
      <c r="C1157" s="190"/>
      <c r="D1157" s="190"/>
      <c r="E1157" s="190"/>
      <c r="F1157" s="126"/>
      <c r="G1157" s="17"/>
      <c r="H1157" s="17"/>
    </row>
    <row r="1158" spans="1:8" hidden="1" x14ac:dyDescent="0.25">
      <c r="A1158" s="208"/>
      <c r="B1158" s="207"/>
      <c r="C1158" s="190"/>
      <c r="D1158" s="190"/>
      <c r="E1158" s="190"/>
      <c r="F1158" s="126"/>
      <c r="G1158" s="17"/>
      <c r="H1158" s="17"/>
    </row>
    <row r="1159" spans="1:8" hidden="1" x14ac:dyDescent="0.25">
      <c r="A1159" s="208"/>
      <c r="B1159" s="207"/>
      <c r="C1159" s="190"/>
      <c r="D1159" s="190"/>
      <c r="E1159" s="190"/>
      <c r="F1159" s="197"/>
      <c r="G1159" s="17"/>
      <c r="H1159" s="17"/>
    </row>
    <row r="1160" spans="1:8" hidden="1" x14ac:dyDescent="0.25">
      <c r="A1160" s="208"/>
      <c r="B1160" s="207"/>
      <c r="C1160" s="190"/>
      <c r="D1160" s="190"/>
      <c r="E1160" s="190"/>
      <c r="F1160" s="197"/>
      <c r="G1160" s="17"/>
      <c r="H1160" s="17"/>
    </row>
    <row r="1161" spans="1:8" hidden="1" x14ac:dyDescent="0.25">
      <c r="A1161" s="208"/>
      <c r="B1161" s="207"/>
      <c r="C1161" s="190"/>
      <c r="D1161" s="190"/>
      <c r="E1161" s="190"/>
      <c r="F1161" s="197"/>
      <c r="G1161" s="17"/>
      <c r="H1161" s="17"/>
    </row>
    <row r="1162" spans="1:8" hidden="1" x14ac:dyDescent="0.25">
      <c r="A1162" s="208"/>
      <c r="B1162" s="207"/>
      <c r="C1162" s="190"/>
      <c r="D1162" s="190"/>
      <c r="E1162" s="190"/>
      <c r="F1162" s="197"/>
      <c r="G1162" s="17"/>
      <c r="H1162" s="17"/>
    </row>
    <row r="1163" spans="1:8" hidden="1" x14ac:dyDescent="0.25">
      <c r="A1163" s="208"/>
      <c r="B1163" s="193"/>
      <c r="C1163" s="190"/>
      <c r="D1163" s="190"/>
      <c r="E1163" s="190"/>
      <c r="F1163" s="146"/>
      <c r="G1163" s="17"/>
      <c r="H1163" s="17"/>
    </row>
    <row r="1164" spans="1:8" hidden="1" x14ac:dyDescent="0.25">
      <c r="A1164" s="208"/>
      <c r="B1164" s="193"/>
      <c r="C1164" s="190"/>
      <c r="D1164" s="190"/>
      <c r="E1164" s="190"/>
      <c r="F1164" s="197"/>
      <c r="G1164" s="17"/>
      <c r="H1164" s="17"/>
    </row>
    <row r="1165" spans="1:8" ht="48" hidden="1" customHeight="1" x14ac:dyDescent="0.25">
      <c r="A1165" s="208"/>
      <c r="B1165" s="73" t="s">
        <v>72</v>
      </c>
      <c r="C1165" s="50">
        <f>SUM(C1166:C1170)</f>
        <v>0</v>
      </c>
      <c r="D1165" s="50">
        <f t="shared" ref="D1165:E1165" si="281">SUM(D1166:D1170)</f>
        <v>0</v>
      </c>
      <c r="E1165" s="50">
        <f t="shared" si="281"/>
        <v>0</v>
      </c>
      <c r="F1165" s="197"/>
      <c r="G1165" s="17"/>
      <c r="H1165" s="17"/>
    </row>
    <row r="1166" spans="1:8" ht="21" hidden="1" customHeight="1" x14ac:dyDescent="0.25">
      <c r="A1166" s="208"/>
      <c r="B1166" s="187"/>
      <c r="C1166" s="190"/>
      <c r="D1166" s="209"/>
      <c r="E1166" s="209"/>
      <c r="F1166" s="197"/>
      <c r="G1166" s="17"/>
      <c r="H1166" s="17"/>
    </row>
    <row r="1167" spans="1:8" hidden="1" x14ac:dyDescent="0.25">
      <c r="A1167" s="208"/>
      <c r="B1167" s="187"/>
      <c r="C1167" s="190"/>
      <c r="D1167" s="209"/>
      <c r="E1167" s="209"/>
      <c r="F1167" s="197"/>
      <c r="G1167" s="17"/>
      <c r="H1167" s="17"/>
    </row>
    <row r="1168" spans="1:8" hidden="1" x14ac:dyDescent="0.25">
      <c r="A1168" s="208"/>
      <c r="B1168" s="187"/>
      <c r="C1168" s="190"/>
      <c r="D1168" s="190"/>
      <c r="E1168" s="190"/>
      <c r="F1168" s="126"/>
      <c r="G1168" s="17"/>
      <c r="H1168" s="17"/>
    </row>
    <row r="1169" spans="1:14" hidden="1" x14ac:dyDescent="0.25">
      <c r="A1169" s="208"/>
      <c r="B1169" s="187"/>
      <c r="C1169" s="190"/>
      <c r="D1169" s="190"/>
      <c r="E1169" s="190"/>
      <c r="F1169" s="126"/>
      <c r="G1169" s="17"/>
      <c r="H1169" s="17"/>
    </row>
    <row r="1170" spans="1:14" hidden="1" x14ac:dyDescent="0.25">
      <c r="A1170" s="208"/>
      <c r="B1170" s="187"/>
      <c r="C1170" s="190"/>
      <c r="D1170" s="190"/>
      <c r="E1170" s="190"/>
      <c r="F1170" s="126"/>
      <c r="G1170" s="17"/>
      <c r="H1170" s="17"/>
    </row>
    <row r="1171" spans="1:14" ht="31.5" x14ac:dyDescent="0.25">
      <c r="A1171" s="208"/>
      <c r="B1171" s="73" t="s">
        <v>261</v>
      </c>
      <c r="C1171" s="50">
        <f>SUM(C1172:C1176)</f>
        <v>0</v>
      </c>
      <c r="D1171" s="50">
        <f t="shared" ref="D1171:E1171" si="282">SUM(D1172:D1176)</f>
        <v>74400</v>
      </c>
      <c r="E1171" s="50">
        <f t="shared" si="282"/>
        <v>0</v>
      </c>
      <c r="F1171" s="197"/>
      <c r="G1171" s="17"/>
      <c r="H1171" s="17"/>
    </row>
    <row r="1172" spans="1:14" x14ac:dyDescent="0.25">
      <c r="A1172" s="208"/>
      <c r="B1172" s="187"/>
      <c r="C1172" s="190"/>
      <c r="D1172" s="190">
        <v>74400</v>
      </c>
      <c r="E1172" s="190"/>
      <c r="F1172" s="5" t="s">
        <v>367</v>
      </c>
      <c r="G1172" s="17"/>
      <c r="H1172" s="17"/>
      <c r="I1172" s="10"/>
      <c r="J1172" s="10"/>
      <c r="K1172" s="10"/>
      <c r="L1172" s="10"/>
      <c r="M1172" s="10"/>
      <c r="N1172" s="10"/>
    </row>
    <row r="1173" spans="1:14" hidden="1" x14ac:dyDescent="0.25">
      <c r="A1173" s="208"/>
      <c r="B1173" s="187"/>
      <c r="C1173" s="190"/>
      <c r="D1173" s="190"/>
      <c r="E1173" s="190"/>
      <c r="F1173" s="5"/>
      <c r="G1173" s="17"/>
      <c r="H1173" s="17"/>
      <c r="I1173" s="10"/>
      <c r="J1173" s="10"/>
      <c r="K1173" s="10"/>
      <c r="L1173" s="10"/>
      <c r="M1173" s="10"/>
      <c r="N1173" s="10"/>
    </row>
    <row r="1174" spans="1:14" ht="18" hidden="1" customHeight="1" x14ac:dyDescent="0.25">
      <c r="A1174" s="208"/>
      <c r="B1174" s="187"/>
      <c r="C1174" s="190"/>
      <c r="D1174" s="190"/>
      <c r="E1174" s="190"/>
      <c r="F1174" s="5"/>
      <c r="G1174" s="17"/>
      <c r="H1174" s="17"/>
      <c r="I1174" s="10"/>
      <c r="J1174" s="10"/>
      <c r="K1174" s="10"/>
      <c r="L1174" s="10"/>
      <c r="M1174" s="10"/>
      <c r="N1174" s="10"/>
    </row>
    <row r="1175" spans="1:14" ht="33" hidden="1" customHeight="1" x14ac:dyDescent="0.25">
      <c r="A1175" s="208"/>
      <c r="B1175" s="187"/>
      <c r="C1175" s="190"/>
      <c r="D1175" s="190"/>
      <c r="E1175" s="190"/>
      <c r="F1175" s="5"/>
      <c r="G1175" s="17"/>
      <c r="H1175" s="17"/>
      <c r="I1175" s="10"/>
      <c r="J1175" s="10"/>
      <c r="K1175" s="10"/>
      <c r="L1175" s="10"/>
      <c r="M1175" s="10"/>
      <c r="N1175" s="10"/>
    </row>
    <row r="1176" spans="1:14" ht="19.5" hidden="1" customHeight="1" x14ac:dyDescent="0.25">
      <c r="A1176" s="208"/>
      <c r="B1176" s="187"/>
      <c r="C1176" s="190"/>
      <c r="D1176" s="190"/>
      <c r="E1176" s="190"/>
      <c r="F1176" s="5"/>
      <c r="G1176" s="17"/>
      <c r="H1176" s="17"/>
      <c r="I1176" s="10"/>
      <c r="J1176" s="10"/>
      <c r="K1176" s="10"/>
      <c r="L1176" s="10"/>
      <c r="M1176" s="10"/>
      <c r="N1176" s="10"/>
    </row>
    <row r="1177" spans="1:14" ht="31.5" x14ac:dyDescent="0.25">
      <c r="A1177" s="208"/>
      <c r="B1177" s="73" t="s">
        <v>52</v>
      </c>
      <c r="C1177" s="50">
        <f>SUM(C1178:C1181)</f>
        <v>0</v>
      </c>
      <c r="D1177" s="50">
        <f t="shared" ref="D1177:E1177" si="283">SUM(D1178:D1181)</f>
        <v>0</v>
      </c>
      <c r="E1177" s="50">
        <f t="shared" si="283"/>
        <v>129000</v>
      </c>
      <c r="F1177" s="5"/>
      <c r="G1177" s="17"/>
      <c r="H1177" s="17"/>
      <c r="I1177" s="10"/>
      <c r="J1177" s="10"/>
      <c r="K1177" s="10"/>
      <c r="L1177" s="10"/>
      <c r="M1177" s="10"/>
      <c r="N1177" s="10"/>
    </row>
    <row r="1178" spans="1:14" ht="20.25" customHeight="1" x14ac:dyDescent="0.25">
      <c r="A1178" s="208"/>
      <c r="B1178" s="187"/>
      <c r="C1178" s="190"/>
      <c r="D1178" s="190"/>
      <c r="E1178" s="190">
        <v>129000</v>
      </c>
      <c r="F1178" s="5" t="s">
        <v>425</v>
      </c>
      <c r="G1178" s="17"/>
      <c r="H1178" s="17"/>
      <c r="I1178" s="10"/>
      <c r="J1178" s="10"/>
      <c r="K1178" s="10"/>
      <c r="L1178" s="10"/>
      <c r="M1178" s="10"/>
      <c r="N1178" s="10"/>
    </row>
    <row r="1179" spans="1:14" ht="34.5" hidden="1" customHeight="1" x14ac:dyDescent="0.25">
      <c r="A1179" s="208"/>
      <c r="B1179" s="187"/>
      <c r="C1179" s="190"/>
      <c r="D1179" s="190"/>
      <c r="E1179" s="190"/>
      <c r="F1179" s="5"/>
      <c r="G1179" s="17"/>
      <c r="H1179" s="17"/>
      <c r="I1179" s="10"/>
      <c r="J1179" s="10"/>
      <c r="K1179" s="10"/>
      <c r="L1179" s="10"/>
      <c r="M1179" s="10"/>
      <c r="N1179" s="10"/>
    </row>
    <row r="1180" spans="1:14" ht="98.25" hidden="1" customHeight="1" x14ac:dyDescent="0.25">
      <c r="A1180" s="208"/>
      <c r="B1180" s="187"/>
      <c r="C1180" s="190"/>
      <c r="D1180" s="190"/>
      <c r="E1180" s="190"/>
      <c r="F1180" s="5"/>
      <c r="G1180" s="17"/>
      <c r="H1180" s="17"/>
      <c r="I1180" s="10"/>
      <c r="J1180" s="10"/>
      <c r="K1180" s="10"/>
      <c r="L1180" s="10"/>
      <c r="M1180" s="10"/>
      <c r="N1180" s="10"/>
    </row>
    <row r="1181" spans="1:14" hidden="1" x14ac:dyDescent="0.25">
      <c r="A1181" s="208"/>
      <c r="B1181" s="187"/>
      <c r="C1181" s="190"/>
      <c r="D1181" s="190"/>
      <c r="E1181" s="190"/>
      <c r="F1181" s="5"/>
      <c r="G1181" s="17"/>
      <c r="H1181" s="17"/>
      <c r="I1181" s="10"/>
      <c r="J1181" s="10"/>
      <c r="K1181" s="10"/>
      <c r="L1181" s="10"/>
      <c r="M1181" s="10"/>
      <c r="N1181" s="10"/>
    </row>
    <row r="1182" spans="1:14" ht="47.25" x14ac:dyDescent="0.25">
      <c r="A1182" s="208"/>
      <c r="B1182" s="73" t="s">
        <v>137</v>
      </c>
      <c r="C1182" s="50">
        <f>SUM(C1183:C1188)</f>
        <v>0</v>
      </c>
      <c r="D1182" s="50">
        <f t="shared" ref="D1182:E1182" si="284">SUM(D1183:D1188)</f>
        <v>178000</v>
      </c>
      <c r="E1182" s="50">
        <f t="shared" si="284"/>
        <v>0</v>
      </c>
      <c r="F1182" s="5"/>
      <c r="G1182" s="17"/>
      <c r="H1182" s="17"/>
      <c r="I1182" s="10"/>
      <c r="J1182" s="10"/>
      <c r="K1182" s="10"/>
      <c r="L1182" s="10"/>
      <c r="M1182" s="10"/>
      <c r="N1182" s="10"/>
    </row>
    <row r="1183" spans="1:14" ht="18" customHeight="1" x14ac:dyDescent="0.25">
      <c r="A1183" s="208"/>
      <c r="B1183" s="193"/>
      <c r="C1183" s="190"/>
      <c r="D1183" s="190">
        <v>90000</v>
      </c>
      <c r="E1183" s="190"/>
      <c r="F1183" s="5" t="s">
        <v>337</v>
      </c>
      <c r="G1183" s="17"/>
      <c r="H1183" s="17"/>
      <c r="I1183" s="10"/>
      <c r="J1183" s="10"/>
      <c r="K1183" s="10"/>
      <c r="L1183" s="10"/>
      <c r="M1183" s="10"/>
      <c r="N1183" s="10"/>
    </row>
    <row r="1184" spans="1:14" ht="18" customHeight="1" x14ac:dyDescent="0.25">
      <c r="A1184" s="208"/>
      <c r="B1184" s="193"/>
      <c r="C1184" s="190"/>
      <c r="D1184" s="190">
        <v>88000</v>
      </c>
      <c r="E1184" s="190"/>
      <c r="F1184" s="5" t="s">
        <v>309</v>
      </c>
      <c r="G1184" s="17"/>
      <c r="H1184" s="17"/>
      <c r="I1184" s="10"/>
      <c r="J1184" s="10"/>
      <c r="K1184" s="10"/>
      <c r="L1184" s="10"/>
      <c r="M1184" s="10"/>
      <c r="N1184" s="10"/>
    </row>
    <row r="1185" spans="1:14" ht="20.25" hidden="1" customHeight="1" x14ac:dyDescent="0.25">
      <c r="A1185" s="208"/>
      <c r="B1185" s="73"/>
      <c r="C1185" s="190"/>
      <c r="D1185" s="190"/>
      <c r="E1185" s="190"/>
      <c r="F1185" s="5"/>
      <c r="G1185" s="17"/>
      <c r="H1185" s="17"/>
      <c r="I1185" s="10"/>
      <c r="J1185" s="10"/>
      <c r="K1185" s="10"/>
      <c r="L1185" s="10"/>
      <c r="M1185" s="10"/>
      <c r="N1185" s="10"/>
    </row>
    <row r="1186" spans="1:14" hidden="1" x14ac:dyDescent="0.25">
      <c r="A1186" s="208"/>
      <c r="B1186" s="193"/>
      <c r="C1186" s="190"/>
      <c r="D1186" s="190"/>
      <c r="E1186" s="190"/>
      <c r="F1186" s="5"/>
      <c r="G1186" s="17"/>
      <c r="H1186" s="17"/>
      <c r="I1186" s="10"/>
      <c r="J1186" s="10"/>
      <c r="K1186" s="10"/>
      <c r="L1186" s="10"/>
      <c r="M1186" s="10"/>
      <c r="N1186" s="10"/>
    </row>
    <row r="1187" spans="1:14" hidden="1" x14ac:dyDescent="0.25">
      <c r="A1187" s="208"/>
      <c r="B1187" s="193"/>
      <c r="C1187" s="190"/>
      <c r="D1187" s="190"/>
      <c r="E1187" s="190"/>
      <c r="F1187" s="5"/>
      <c r="G1187" s="17"/>
      <c r="H1187" s="17"/>
      <c r="I1187" s="10"/>
      <c r="J1187" s="10"/>
      <c r="K1187" s="10"/>
      <c r="L1187" s="10"/>
      <c r="M1187" s="10"/>
      <c r="N1187" s="10"/>
    </row>
    <row r="1188" spans="1:14" hidden="1" x14ac:dyDescent="0.25">
      <c r="A1188" s="208"/>
      <c r="B1188" s="193"/>
      <c r="C1188" s="190"/>
      <c r="D1188" s="190"/>
      <c r="E1188" s="190"/>
      <c r="F1188" s="5"/>
      <c r="G1188" s="17"/>
      <c r="H1188" s="17"/>
      <c r="I1188" s="10"/>
      <c r="J1188" s="10"/>
      <c r="K1188" s="10"/>
      <c r="L1188" s="10"/>
      <c r="M1188" s="10"/>
      <c r="N1188" s="10"/>
    </row>
    <row r="1189" spans="1:14" ht="31.5" hidden="1" x14ac:dyDescent="0.25">
      <c r="A1189" s="208"/>
      <c r="B1189" s="73" t="s">
        <v>55</v>
      </c>
      <c r="C1189" s="50">
        <f>SUM(C1190:C1194)</f>
        <v>0</v>
      </c>
      <c r="D1189" s="50">
        <f t="shared" ref="D1189:E1189" si="285">SUM(D1190:D1194)</f>
        <v>0</v>
      </c>
      <c r="E1189" s="50">
        <f t="shared" si="285"/>
        <v>0</v>
      </c>
      <c r="F1189" s="5"/>
      <c r="G1189" s="17"/>
      <c r="H1189" s="17"/>
      <c r="I1189" s="10"/>
      <c r="J1189" s="10"/>
      <c r="K1189" s="10"/>
      <c r="L1189" s="10"/>
      <c r="M1189" s="10"/>
      <c r="N1189" s="10"/>
    </row>
    <row r="1190" spans="1:14" hidden="1" x14ac:dyDescent="0.25">
      <c r="A1190" s="208"/>
      <c r="B1190" s="73"/>
      <c r="C1190" s="190"/>
      <c r="D1190" s="190"/>
      <c r="E1190" s="190"/>
      <c r="F1190" s="5"/>
      <c r="G1190" s="17"/>
      <c r="H1190" s="17"/>
      <c r="I1190" s="10"/>
      <c r="J1190" s="10"/>
      <c r="K1190" s="10"/>
      <c r="L1190" s="10"/>
      <c r="M1190" s="10"/>
      <c r="N1190" s="10"/>
    </row>
    <row r="1191" spans="1:14" hidden="1" x14ac:dyDescent="0.25">
      <c r="A1191" s="208"/>
      <c r="B1191" s="73"/>
      <c r="C1191" s="190"/>
      <c r="D1191" s="190"/>
      <c r="E1191" s="190"/>
      <c r="F1191" s="5"/>
      <c r="G1191" s="17"/>
      <c r="H1191" s="17"/>
      <c r="I1191" s="10"/>
      <c r="J1191" s="10"/>
      <c r="K1191" s="10"/>
      <c r="L1191" s="10"/>
      <c r="M1191" s="10"/>
      <c r="N1191" s="10"/>
    </row>
    <row r="1192" spans="1:14" hidden="1" x14ac:dyDescent="0.25">
      <c r="A1192" s="208"/>
      <c r="B1192" s="73"/>
      <c r="C1192" s="190"/>
      <c r="D1192" s="190"/>
      <c r="E1192" s="190"/>
      <c r="F1192" s="5"/>
      <c r="G1192" s="17"/>
      <c r="H1192" s="17"/>
      <c r="I1192" s="10"/>
      <c r="J1192" s="10"/>
      <c r="K1192" s="10"/>
      <c r="L1192" s="10"/>
      <c r="M1192" s="10"/>
      <c r="N1192" s="10"/>
    </row>
    <row r="1193" spans="1:14" hidden="1" x14ac:dyDescent="0.25">
      <c r="A1193" s="208"/>
      <c r="B1193" s="73"/>
      <c r="C1193" s="190"/>
      <c r="D1193" s="190"/>
      <c r="E1193" s="190"/>
      <c r="F1193" s="5"/>
      <c r="G1193" s="17"/>
      <c r="H1193" s="17"/>
      <c r="I1193" s="10"/>
      <c r="J1193" s="10"/>
      <c r="K1193" s="10"/>
      <c r="L1193" s="10"/>
      <c r="M1193" s="10"/>
      <c r="N1193" s="10"/>
    </row>
    <row r="1194" spans="1:14" hidden="1" x14ac:dyDescent="0.25">
      <c r="A1194" s="208"/>
      <c r="B1194" s="73"/>
      <c r="C1194" s="190"/>
      <c r="D1194" s="190"/>
      <c r="E1194" s="190"/>
      <c r="F1194" s="5"/>
      <c r="G1194" s="17"/>
      <c r="H1194" s="17"/>
      <c r="I1194" s="10"/>
      <c r="J1194" s="10"/>
      <c r="K1194" s="10"/>
      <c r="L1194" s="10"/>
      <c r="M1194" s="10"/>
      <c r="N1194" s="10"/>
    </row>
    <row r="1195" spans="1:14" ht="47.25" x14ac:dyDescent="0.25">
      <c r="A1195" s="208"/>
      <c r="B1195" s="73" t="s">
        <v>15</v>
      </c>
      <c r="C1195" s="50">
        <f>SUM(C1196:C1199)</f>
        <v>0</v>
      </c>
      <c r="D1195" s="50">
        <f t="shared" ref="D1195:E1195" si="286">SUM(D1196:D1199)</f>
        <v>179196</v>
      </c>
      <c r="E1195" s="50">
        <f t="shared" si="286"/>
        <v>0</v>
      </c>
      <c r="F1195" s="5"/>
      <c r="G1195" s="17"/>
      <c r="H1195" s="17"/>
      <c r="I1195" s="10"/>
      <c r="J1195" s="10"/>
      <c r="K1195" s="10"/>
      <c r="L1195" s="10"/>
      <c r="M1195" s="10"/>
      <c r="N1195" s="10"/>
    </row>
    <row r="1196" spans="1:14" ht="18.75" customHeight="1" x14ac:dyDescent="0.25">
      <c r="A1196" s="208"/>
      <c r="B1196" s="73"/>
      <c r="C1196" s="50"/>
      <c r="D1196" s="190">
        <v>179196</v>
      </c>
      <c r="E1196" s="190"/>
      <c r="F1196" s="5" t="s">
        <v>337</v>
      </c>
      <c r="G1196" s="17"/>
      <c r="H1196" s="17"/>
      <c r="I1196" s="10"/>
      <c r="J1196" s="10"/>
      <c r="K1196" s="10"/>
      <c r="L1196" s="10"/>
      <c r="M1196" s="10"/>
      <c r="N1196" s="10"/>
    </row>
    <row r="1197" spans="1:14" hidden="1" x14ac:dyDescent="0.25">
      <c r="A1197" s="208"/>
      <c r="B1197" s="73"/>
      <c r="C1197" s="50"/>
      <c r="D1197" s="190"/>
      <c r="E1197" s="190"/>
      <c r="F1197" s="5"/>
      <c r="G1197" s="17"/>
      <c r="H1197" s="17"/>
      <c r="I1197" s="10"/>
      <c r="J1197" s="10"/>
      <c r="K1197" s="10"/>
      <c r="L1197" s="10"/>
      <c r="M1197" s="10"/>
      <c r="N1197" s="10"/>
    </row>
    <row r="1198" spans="1:14" hidden="1" x14ac:dyDescent="0.25">
      <c r="A1198" s="208"/>
      <c r="B1198" s="73"/>
      <c r="C1198" s="50"/>
      <c r="D1198" s="190"/>
      <c r="E1198" s="190"/>
      <c r="F1198" s="5"/>
      <c r="G1198" s="17"/>
      <c r="H1198" s="17"/>
      <c r="I1198" s="10"/>
      <c r="J1198" s="10"/>
      <c r="K1198" s="10"/>
      <c r="L1198" s="10"/>
      <c r="M1198" s="10"/>
      <c r="N1198" s="10"/>
    </row>
    <row r="1199" spans="1:14" hidden="1" x14ac:dyDescent="0.25">
      <c r="A1199" s="208"/>
      <c r="B1199" s="73"/>
      <c r="C1199" s="50"/>
      <c r="D1199" s="190"/>
      <c r="E1199" s="190"/>
      <c r="F1199" s="5"/>
      <c r="G1199" s="17"/>
      <c r="H1199" s="17"/>
      <c r="I1199" s="10"/>
      <c r="J1199" s="10"/>
      <c r="K1199" s="10"/>
      <c r="L1199" s="10"/>
      <c r="M1199" s="10"/>
      <c r="N1199" s="10"/>
    </row>
    <row r="1200" spans="1:14" ht="31.5" hidden="1" x14ac:dyDescent="0.25">
      <c r="A1200" s="208"/>
      <c r="B1200" s="73" t="s">
        <v>139</v>
      </c>
      <c r="C1200" s="50">
        <f>SUM(C1201:C1205)</f>
        <v>0</v>
      </c>
      <c r="D1200" s="50">
        <f t="shared" ref="D1200:E1200" si="287">SUM(D1201:D1205)</f>
        <v>0</v>
      </c>
      <c r="E1200" s="50">
        <f t="shared" si="287"/>
        <v>0</v>
      </c>
      <c r="F1200" s="5"/>
      <c r="G1200" s="17"/>
      <c r="H1200" s="17"/>
      <c r="I1200" s="10"/>
      <c r="J1200" s="10"/>
      <c r="K1200" s="10"/>
      <c r="L1200" s="10"/>
      <c r="M1200" s="10"/>
      <c r="N1200" s="10"/>
    </row>
    <row r="1201" spans="1:14" ht="19.5" hidden="1" customHeight="1" x14ac:dyDescent="0.25">
      <c r="A1201" s="208"/>
      <c r="B1201" s="73"/>
      <c r="C1201" s="190"/>
      <c r="D1201" s="190"/>
      <c r="E1201" s="190"/>
      <c r="F1201" s="5"/>
      <c r="G1201" s="17"/>
      <c r="H1201" s="17"/>
      <c r="I1201" s="10"/>
      <c r="J1201" s="10"/>
      <c r="K1201" s="10"/>
      <c r="L1201" s="10"/>
      <c r="M1201" s="10"/>
      <c r="N1201" s="10"/>
    </row>
    <row r="1202" spans="1:14" hidden="1" x14ac:dyDescent="0.25">
      <c r="A1202" s="208"/>
      <c r="B1202" s="73"/>
      <c r="C1202" s="190"/>
      <c r="D1202" s="190"/>
      <c r="E1202" s="190"/>
      <c r="F1202" s="5"/>
      <c r="G1202" s="17"/>
      <c r="H1202" s="17"/>
      <c r="I1202" s="10"/>
      <c r="J1202" s="10"/>
      <c r="K1202" s="10"/>
      <c r="L1202" s="10"/>
      <c r="M1202" s="10"/>
      <c r="N1202" s="10"/>
    </row>
    <row r="1203" spans="1:14" hidden="1" x14ac:dyDescent="0.25">
      <c r="A1203" s="208"/>
      <c r="B1203" s="73"/>
      <c r="C1203" s="190"/>
      <c r="D1203" s="190"/>
      <c r="E1203" s="190"/>
      <c r="F1203" s="5"/>
      <c r="G1203" s="17"/>
      <c r="H1203" s="17"/>
      <c r="I1203" s="10"/>
      <c r="J1203" s="10"/>
      <c r="K1203" s="10"/>
      <c r="L1203" s="10"/>
      <c r="M1203" s="10"/>
      <c r="N1203" s="10"/>
    </row>
    <row r="1204" spans="1:14" hidden="1" x14ac:dyDescent="0.25">
      <c r="A1204" s="208"/>
      <c r="B1204" s="73"/>
      <c r="C1204" s="190"/>
      <c r="D1204" s="190"/>
      <c r="E1204" s="190"/>
      <c r="F1204" s="5"/>
      <c r="G1204" s="17"/>
      <c r="H1204" s="17"/>
      <c r="I1204" s="10"/>
      <c r="J1204" s="10"/>
      <c r="K1204" s="10"/>
      <c r="L1204" s="10"/>
      <c r="M1204" s="10"/>
      <c r="N1204" s="10"/>
    </row>
    <row r="1205" spans="1:14" hidden="1" x14ac:dyDescent="0.25">
      <c r="A1205" s="208"/>
      <c r="B1205" s="73"/>
      <c r="C1205" s="190"/>
      <c r="D1205" s="190"/>
      <c r="E1205" s="190"/>
      <c r="F1205" s="5"/>
      <c r="G1205" s="17"/>
      <c r="H1205" s="17"/>
      <c r="I1205" s="10"/>
      <c r="J1205" s="10"/>
      <c r="K1205" s="10"/>
      <c r="L1205" s="10"/>
      <c r="M1205" s="10"/>
      <c r="N1205" s="10"/>
    </row>
    <row r="1206" spans="1:14" ht="47.25" x14ac:dyDescent="0.25">
      <c r="A1206" s="208"/>
      <c r="B1206" s="73" t="s">
        <v>56</v>
      </c>
      <c r="C1206" s="50">
        <f>SUM(C1207:C1210)</f>
        <v>0</v>
      </c>
      <c r="D1206" s="50">
        <f t="shared" ref="D1206:E1206" si="288">SUM(D1207:D1210)</f>
        <v>38100</v>
      </c>
      <c r="E1206" s="50">
        <f t="shared" si="288"/>
        <v>0</v>
      </c>
      <c r="F1206" s="5"/>
      <c r="G1206" s="17"/>
      <c r="H1206" s="17"/>
      <c r="I1206" s="10"/>
      <c r="J1206" s="10"/>
      <c r="K1206" s="10"/>
      <c r="L1206" s="10"/>
      <c r="M1206" s="10"/>
      <c r="N1206" s="10"/>
    </row>
    <row r="1207" spans="1:14" ht="21" customHeight="1" x14ac:dyDescent="0.25">
      <c r="A1207" s="208"/>
      <c r="B1207" s="73"/>
      <c r="C1207" s="190"/>
      <c r="D1207" s="190">
        <v>38100</v>
      </c>
      <c r="E1207" s="190"/>
      <c r="F1207" s="5" t="s">
        <v>339</v>
      </c>
      <c r="G1207" s="17"/>
      <c r="H1207" s="17"/>
      <c r="I1207" s="10"/>
      <c r="J1207" s="10"/>
      <c r="K1207" s="10"/>
      <c r="L1207" s="10"/>
      <c r="M1207" s="10"/>
      <c r="N1207" s="10"/>
    </row>
    <row r="1208" spans="1:14" ht="35.25" hidden="1" customHeight="1" x14ac:dyDescent="0.25">
      <c r="A1208" s="208"/>
      <c r="B1208" s="73"/>
      <c r="C1208" s="190"/>
      <c r="D1208" s="190"/>
      <c r="E1208" s="190"/>
      <c r="F1208" s="5"/>
      <c r="G1208" s="17"/>
      <c r="H1208" s="17"/>
      <c r="I1208" s="10"/>
      <c r="J1208" s="10"/>
      <c r="K1208" s="10"/>
      <c r="L1208" s="10"/>
      <c r="M1208" s="10"/>
      <c r="N1208" s="10"/>
    </row>
    <row r="1209" spans="1:14" hidden="1" x14ac:dyDescent="0.25">
      <c r="A1209" s="208"/>
      <c r="B1209" s="73"/>
      <c r="C1209" s="190"/>
      <c r="D1209" s="190"/>
      <c r="E1209" s="190"/>
      <c r="F1209" s="5"/>
      <c r="G1209" s="17"/>
      <c r="H1209" s="17"/>
      <c r="I1209" s="10"/>
      <c r="J1209" s="10"/>
      <c r="K1209" s="10"/>
      <c r="L1209" s="10"/>
      <c r="M1209" s="10"/>
      <c r="N1209" s="10"/>
    </row>
    <row r="1210" spans="1:14" hidden="1" x14ac:dyDescent="0.25">
      <c r="A1210" s="208"/>
      <c r="B1210" s="73"/>
      <c r="C1210" s="190"/>
      <c r="D1210" s="190"/>
      <c r="E1210" s="190"/>
      <c r="F1210" s="5"/>
      <c r="G1210" s="17"/>
      <c r="H1210" s="17"/>
      <c r="I1210" s="10"/>
      <c r="J1210" s="10"/>
      <c r="K1210" s="10"/>
      <c r="L1210" s="10"/>
      <c r="M1210" s="10"/>
      <c r="N1210" s="10"/>
    </row>
    <row r="1211" spans="1:14" ht="47.25" hidden="1" x14ac:dyDescent="0.25">
      <c r="A1211" s="208"/>
      <c r="B1211" s="73" t="s">
        <v>57</v>
      </c>
      <c r="C1211" s="50">
        <f>SUM(C1212:C1217)</f>
        <v>0</v>
      </c>
      <c r="D1211" s="50">
        <f t="shared" ref="D1211:E1211" si="289">SUM(D1212:D1217)</f>
        <v>0</v>
      </c>
      <c r="E1211" s="50">
        <f t="shared" si="289"/>
        <v>0</v>
      </c>
      <c r="F1211" s="5"/>
      <c r="G1211" s="17"/>
      <c r="H1211" s="17"/>
      <c r="I1211" s="10"/>
      <c r="J1211" s="10"/>
      <c r="K1211" s="10"/>
      <c r="L1211" s="10"/>
      <c r="M1211" s="10"/>
      <c r="N1211" s="10"/>
    </row>
    <row r="1212" spans="1:14" ht="34.5" hidden="1" customHeight="1" x14ac:dyDescent="0.25">
      <c r="A1212" s="208"/>
      <c r="B1212" s="77"/>
      <c r="C1212" s="190"/>
      <c r="D1212" s="190"/>
      <c r="E1212" s="190"/>
      <c r="F1212" s="5"/>
      <c r="G1212" s="17"/>
      <c r="H1212" s="17"/>
      <c r="I1212" s="10"/>
      <c r="J1212" s="10"/>
      <c r="K1212" s="10"/>
      <c r="L1212" s="10"/>
      <c r="M1212" s="10"/>
      <c r="N1212" s="10"/>
    </row>
    <row r="1213" spans="1:14" ht="20.25" hidden="1" customHeight="1" x14ac:dyDescent="0.25">
      <c r="A1213" s="208"/>
      <c r="B1213" s="193"/>
      <c r="C1213" s="190"/>
      <c r="D1213" s="50"/>
      <c r="E1213" s="50"/>
      <c r="F1213" s="5"/>
      <c r="G1213" s="17"/>
      <c r="H1213" s="17"/>
      <c r="I1213" s="10"/>
      <c r="J1213" s="10"/>
      <c r="K1213" s="10"/>
      <c r="L1213" s="10"/>
      <c r="M1213" s="10"/>
      <c r="N1213" s="10"/>
    </row>
    <row r="1214" spans="1:14" hidden="1" x14ac:dyDescent="0.25">
      <c r="A1214" s="208"/>
      <c r="B1214" s="193"/>
      <c r="C1214" s="190"/>
      <c r="D1214" s="50"/>
      <c r="E1214" s="50"/>
      <c r="F1214" s="5"/>
      <c r="G1214" s="17"/>
      <c r="H1214" s="17"/>
      <c r="I1214" s="10"/>
      <c r="J1214" s="10"/>
      <c r="K1214" s="10"/>
      <c r="L1214" s="10"/>
      <c r="M1214" s="10"/>
      <c r="N1214" s="10"/>
    </row>
    <row r="1215" spans="1:14" hidden="1" x14ac:dyDescent="0.25">
      <c r="A1215" s="208"/>
      <c r="B1215" s="193"/>
      <c r="C1215" s="190"/>
      <c r="D1215" s="50"/>
      <c r="E1215" s="50"/>
      <c r="F1215" s="5"/>
      <c r="G1215" s="17"/>
      <c r="H1215" s="17"/>
      <c r="I1215" s="10"/>
      <c r="J1215" s="10"/>
      <c r="K1215" s="10"/>
      <c r="L1215" s="10"/>
      <c r="M1215" s="10"/>
      <c r="N1215" s="10"/>
    </row>
    <row r="1216" spans="1:14" hidden="1" x14ac:dyDescent="0.25">
      <c r="A1216" s="208"/>
      <c r="B1216" s="193"/>
      <c r="C1216" s="190"/>
      <c r="D1216" s="50"/>
      <c r="E1216" s="50"/>
      <c r="F1216" s="5"/>
      <c r="G1216" s="17"/>
      <c r="H1216" s="17"/>
      <c r="I1216" s="10"/>
      <c r="J1216" s="10"/>
      <c r="K1216" s="10"/>
      <c r="L1216" s="10"/>
      <c r="M1216" s="10"/>
      <c r="N1216" s="10"/>
    </row>
    <row r="1217" spans="1:14" hidden="1" x14ac:dyDescent="0.25">
      <c r="A1217" s="208"/>
      <c r="B1217" s="193"/>
      <c r="C1217" s="190"/>
      <c r="D1217" s="190"/>
      <c r="E1217" s="190"/>
      <c r="F1217" s="5"/>
      <c r="G1217" s="17"/>
      <c r="H1217" s="17"/>
      <c r="I1217" s="10"/>
      <c r="J1217" s="10"/>
      <c r="K1217" s="10"/>
      <c r="L1217" s="10"/>
      <c r="M1217" s="10"/>
      <c r="N1217" s="10"/>
    </row>
    <row r="1218" spans="1:14" ht="33.75" hidden="1" customHeight="1" x14ac:dyDescent="0.25">
      <c r="A1218" s="208"/>
      <c r="B1218" s="73" t="s">
        <v>66</v>
      </c>
      <c r="C1218" s="50">
        <f>SUM(C1219:C1223)</f>
        <v>0</v>
      </c>
      <c r="D1218" s="50">
        <f t="shared" ref="D1218:E1218" si="290">SUM(D1219:D1223)</f>
        <v>0</v>
      </c>
      <c r="E1218" s="50">
        <f t="shared" si="290"/>
        <v>0</v>
      </c>
      <c r="F1218" s="5"/>
      <c r="G1218" s="17"/>
      <c r="H1218" s="17"/>
      <c r="I1218" s="10"/>
      <c r="J1218" s="10"/>
      <c r="K1218" s="10"/>
      <c r="L1218" s="10"/>
      <c r="M1218" s="10"/>
      <c r="N1218" s="10"/>
    </row>
    <row r="1219" spans="1:14" hidden="1" x14ac:dyDescent="0.25">
      <c r="A1219" s="208"/>
      <c r="B1219" s="193"/>
      <c r="C1219" s="190"/>
      <c r="D1219" s="190"/>
      <c r="E1219" s="190"/>
      <c r="F1219" s="5"/>
      <c r="G1219" s="17"/>
      <c r="H1219" s="17"/>
      <c r="I1219" s="10"/>
      <c r="J1219" s="10"/>
      <c r="K1219" s="10"/>
      <c r="L1219" s="10"/>
      <c r="M1219" s="10"/>
      <c r="N1219" s="10"/>
    </row>
    <row r="1220" spans="1:14" hidden="1" x14ac:dyDescent="0.25">
      <c r="A1220" s="208"/>
      <c r="B1220" s="193"/>
      <c r="C1220" s="50"/>
      <c r="D1220" s="50"/>
      <c r="E1220" s="50"/>
      <c r="F1220" s="5"/>
      <c r="G1220" s="17"/>
      <c r="H1220" s="17"/>
      <c r="I1220" s="10"/>
      <c r="J1220" s="10"/>
      <c r="K1220" s="10"/>
      <c r="L1220" s="10"/>
      <c r="M1220" s="10"/>
      <c r="N1220" s="10"/>
    </row>
    <row r="1221" spans="1:14" hidden="1" x14ac:dyDescent="0.25">
      <c r="A1221" s="208"/>
      <c r="B1221" s="193"/>
      <c r="C1221" s="50"/>
      <c r="D1221" s="50"/>
      <c r="E1221" s="50"/>
      <c r="F1221" s="5"/>
      <c r="G1221" s="17"/>
      <c r="H1221" s="17"/>
      <c r="I1221" s="10"/>
      <c r="J1221" s="10"/>
      <c r="K1221" s="10"/>
      <c r="L1221" s="10"/>
      <c r="M1221" s="10"/>
      <c r="N1221" s="10"/>
    </row>
    <row r="1222" spans="1:14" hidden="1" x14ac:dyDescent="0.25">
      <c r="A1222" s="208"/>
      <c r="B1222" s="193"/>
      <c r="C1222" s="50"/>
      <c r="D1222" s="50"/>
      <c r="E1222" s="50"/>
      <c r="F1222" s="5"/>
      <c r="G1222" s="17"/>
      <c r="H1222" s="17"/>
      <c r="I1222" s="10"/>
      <c r="J1222" s="10"/>
      <c r="K1222" s="10"/>
      <c r="L1222" s="10"/>
      <c r="M1222" s="10"/>
      <c r="N1222" s="10"/>
    </row>
    <row r="1223" spans="1:14" hidden="1" x14ac:dyDescent="0.25">
      <c r="A1223" s="208"/>
      <c r="B1223" s="193"/>
      <c r="C1223" s="190"/>
      <c r="D1223" s="190"/>
      <c r="E1223" s="190"/>
      <c r="F1223" s="5"/>
      <c r="G1223" s="17"/>
      <c r="H1223" s="17"/>
      <c r="I1223" s="10"/>
      <c r="J1223" s="10"/>
      <c r="K1223" s="10"/>
      <c r="L1223" s="10"/>
      <c r="M1223" s="10"/>
      <c r="N1223" s="10"/>
    </row>
    <row r="1224" spans="1:14" ht="31.5" hidden="1" x14ac:dyDescent="0.25">
      <c r="A1224" s="208"/>
      <c r="B1224" s="73" t="s">
        <v>37</v>
      </c>
      <c r="C1224" s="50">
        <f>SUM(C1225:C1228)</f>
        <v>0</v>
      </c>
      <c r="D1224" s="50">
        <f t="shared" ref="D1224:E1224" si="291">SUM(D1225:D1228)</f>
        <v>0</v>
      </c>
      <c r="E1224" s="50">
        <f t="shared" si="291"/>
        <v>0</v>
      </c>
      <c r="F1224" s="5"/>
      <c r="G1224" s="17"/>
      <c r="H1224" s="17"/>
      <c r="I1224" s="10"/>
      <c r="J1224" s="10"/>
      <c r="K1224" s="10"/>
      <c r="L1224" s="10"/>
      <c r="M1224" s="10"/>
      <c r="N1224" s="10"/>
    </row>
    <row r="1225" spans="1:14" hidden="1" x14ac:dyDescent="0.25">
      <c r="A1225" s="208"/>
      <c r="B1225" s="73"/>
      <c r="C1225" s="190"/>
      <c r="D1225" s="190"/>
      <c r="E1225" s="190"/>
      <c r="F1225" s="5"/>
      <c r="G1225" s="17"/>
      <c r="H1225" s="17"/>
      <c r="I1225" s="10"/>
      <c r="J1225" s="10"/>
      <c r="K1225" s="10"/>
      <c r="L1225" s="10"/>
      <c r="M1225" s="10"/>
      <c r="N1225" s="10"/>
    </row>
    <row r="1226" spans="1:14" hidden="1" x14ac:dyDescent="0.25">
      <c r="A1226" s="208"/>
      <c r="B1226" s="73"/>
      <c r="C1226" s="190"/>
      <c r="D1226" s="190"/>
      <c r="E1226" s="190"/>
      <c r="F1226" s="5"/>
      <c r="G1226" s="17"/>
      <c r="H1226" s="17"/>
      <c r="I1226" s="10"/>
      <c r="J1226" s="10"/>
      <c r="K1226" s="10"/>
      <c r="L1226" s="10"/>
      <c r="M1226" s="10"/>
      <c r="N1226" s="10"/>
    </row>
    <row r="1227" spans="1:14" hidden="1" x14ac:dyDescent="0.25">
      <c r="A1227" s="208"/>
      <c r="B1227" s="193"/>
      <c r="C1227" s="190"/>
      <c r="D1227" s="190"/>
      <c r="E1227" s="190"/>
      <c r="F1227" s="5"/>
      <c r="G1227" s="17"/>
      <c r="H1227" s="17"/>
      <c r="I1227" s="10"/>
      <c r="J1227" s="10"/>
      <c r="K1227" s="10"/>
      <c r="L1227" s="10"/>
      <c r="M1227" s="10"/>
      <c r="N1227" s="10"/>
    </row>
    <row r="1228" spans="1:14" hidden="1" x14ac:dyDescent="0.25">
      <c r="A1228" s="208"/>
      <c r="B1228" s="193"/>
      <c r="C1228" s="190"/>
      <c r="D1228" s="190"/>
      <c r="E1228" s="190"/>
      <c r="F1228" s="5"/>
      <c r="G1228" s="17"/>
      <c r="H1228" s="17"/>
      <c r="I1228" s="10"/>
      <c r="J1228" s="10"/>
      <c r="K1228" s="10"/>
      <c r="L1228" s="10"/>
      <c r="M1228" s="10"/>
      <c r="N1228" s="10"/>
    </row>
    <row r="1229" spans="1:14" ht="36.75" customHeight="1" x14ac:dyDescent="0.25">
      <c r="A1229" s="208"/>
      <c r="B1229" s="73" t="s">
        <v>17</v>
      </c>
      <c r="C1229" s="50">
        <f>SUM(C1230:C1235)</f>
        <v>0</v>
      </c>
      <c r="D1229" s="50">
        <f t="shared" ref="D1229:E1229" si="292">SUM(D1230:D1235)</f>
        <v>434043</v>
      </c>
      <c r="E1229" s="50">
        <f t="shared" si="292"/>
        <v>0</v>
      </c>
      <c r="F1229" s="5"/>
      <c r="G1229" s="17"/>
      <c r="H1229" s="17"/>
      <c r="I1229" s="10"/>
      <c r="J1229" s="10"/>
      <c r="K1229" s="10"/>
      <c r="L1229" s="10"/>
      <c r="M1229" s="10"/>
      <c r="N1229" s="10"/>
    </row>
    <row r="1230" spans="1:14" ht="21" customHeight="1" x14ac:dyDescent="0.25">
      <c r="A1230" s="208"/>
      <c r="B1230" s="73"/>
      <c r="C1230" s="50"/>
      <c r="D1230" s="190">
        <v>434043</v>
      </c>
      <c r="E1230" s="190"/>
      <c r="F1230" s="5" t="s">
        <v>337</v>
      </c>
      <c r="G1230" s="17"/>
      <c r="H1230" s="17"/>
      <c r="I1230" s="10"/>
      <c r="J1230" s="10"/>
      <c r="K1230" s="10"/>
      <c r="L1230" s="10"/>
      <c r="M1230" s="10"/>
      <c r="N1230" s="10"/>
    </row>
    <row r="1231" spans="1:14" hidden="1" x14ac:dyDescent="0.25">
      <c r="A1231" s="208"/>
      <c r="B1231" s="73"/>
      <c r="C1231" s="50"/>
      <c r="D1231" s="190"/>
      <c r="E1231" s="190"/>
      <c r="F1231" s="5"/>
      <c r="G1231" s="17"/>
      <c r="H1231" s="17"/>
      <c r="I1231" s="10"/>
      <c r="J1231" s="10"/>
      <c r="K1231" s="10"/>
      <c r="L1231" s="10"/>
      <c r="M1231" s="10"/>
      <c r="N1231" s="10"/>
    </row>
    <row r="1232" spans="1:14" hidden="1" x14ac:dyDescent="0.25">
      <c r="A1232" s="208"/>
      <c r="B1232" s="73"/>
      <c r="C1232" s="50"/>
      <c r="D1232" s="190"/>
      <c r="E1232" s="190"/>
      <c r="F1232" s="5"/>
      <c r="G1232" s="17"/>
      <c r="H1232" s="17"/>
      <c r="I1232" s="10"/>
      <c r="J1232" s="10"/>
      <c r="K1232" s="10"/>
      <c r="L1232" s="10"/>
      <c r="M1232" s="10"/>
      <c r="N1232" s="10"/>
    </row>
    <row r="1233" spans="1:14" hidden="1" x14ac:dyDescent="0.25">
      <c r="A1233" s="208"/>
      <c r="B1233" s="73"/>
      <c r="C1233" s="50"/>
      <c r="D1233" s="190"/>
      <c r="E1233" s="190"/>
      <c r="F1233" s="5"/>
      <c r="G1233" s="17"/>
      <c r="H1233" s="17"/>
      <c r="I1233" s="10"/>
      <c r="J1233" s="10"/>
      <c r="K1233" s="10"/>
      <c r="L1233" s="10"/>
      <c r="M1233" s="10"/>
      <c r="N1233" s="10"/>
    </row>
    <row r="1234" spans="1:14" hidden="1" x14ac:dyDescent="0.25">
      <c r="A1234" s="208"/>
      <c r="B1234" s="193"/>
      <c r="C1234" s="50"/>
      <c r="D1234" s="190"/>
      <c r="E1234" s="190"/>
      <c r="F1234" s="5"/>
      <c r="G1234" s="17"/>
      <c r="H1234" s="17"/>
      <c r="I1234" s="10"/>
      <c r="J1234" s="10"/>
      <c r="K1234" s="10"/>
      <c r="L1234" s="10"/>
      <c r="M1234" s="10"/>
      <c r="N1234" s="10"/>
    </row>
    <row r="1235" spans="1:14" hidden="1" x14ac:dyDescent="0.25">
      <c r="A1235" s="208"/>
      <c r="B1235" s="193"/>
      <c r="C1235" s="190"/>
      <c r="D1235" s="190"/>
      <c r="E1235" s="190"/>
      <c r="F1235" s="5"/>
      <c r="G1235" s="17"/>
      <c r="H1235" s="17"/>
      <c r="I1235" s="10"/>
      <c r="J1235" s="10"/>
      <c r="K1235" s="10"/>
      <c r="L1235" s="10"/>
      <c r="M1235" s="10"/>
      <c r="N1235" s="10"/>
    </row>
    <row r="1236" spans="1:14" ht="47.25" x14ac:dyDescent="0.25">
      <c r="A1236" s="208"/>
      <c r="B1236" s="73" t="s">
        <v>183</v>
      </c>
      <c r="C1236" s="50">
        <f>SUM(C1237:C1241)</f>
        <v>0</v>
      </c>
      <c r="D1236" s="50">
        <f t="shared" ref="D1236:E1236" si="293">SUM(D1237:D1241)</f>
        <v>339100</v>
      </c>
      <c r="E1236" s="50">
        <f t="shared" si="293"/>
        <v>5426</v>
      </c>
      <c r="F1236" s="5"/>
      <c r="G1236" s="17"/>
      <c r="H1236" s="17"/>
      <c r="I1236" s="10"/>
      <c r="J1236" s="10"/>
      <c r="K1236" s="10"/>
      <c r="L1236" s="10"/>
      <c r="M1236" s="10"/>
      <c r="N1236" s="10"/>
    </row>
    <row r="1237" spans="1:14" ht="18.75" customHeight="1" x14ac:dyDescent="0.25">
      <c r="A1237" s="208"/>
      <c r="B1237" s="193"/>
      <c r="C1237" s="190"/>
      <c r="D1237" s="190">
        <v>339100</v>
      </c>
      <c r="E1237" s="190"/>
      <c r="F1237" s="5" t="s">
        <v>339</v>
      </c>
      <c r="G1237" s="17"/>
      <c r="H1237" s="17"/>
      <c r="I1237" s="10"/>
      <c r="J1237" s="10"/>
      <c r="K1237" s="10"/>
      <c r="L1237" s="10"/>
      <c r="M1237" s="10"/>
      <c r="N1237" s="10"/>
    </row>
    <row r="1238" spans="1:14" ht="34.5" customHeight="1" x14ac:dyDescent="0.25">
      <c r="A1238" s="208"/>
      <c r="B1238" s="193"/>
      <c r="C1238" s="190"/>
      <c r="D1238" s="190"/>
      <c r="E1238" s="190">
        <v>5426</v>
      </c>
      <c r="F1238" s="5" t="s">
        <v>293</v>
      </c>
      <c r="G1238" s="17"/>
      <c r="H1238" s="17"/>
      <c r="I1238" s="10"/>
      <c r="J1238" s="10"/>
      <c r="K1238" s="10"/>
      <c r="L1238" s="10"/>
      <c r="M1238" s="10"/>
      <c r="N1238" s="10"/>
    </row>
    <row r="1239" spans="1:14" ht="17.25" hidden="1" customHeight="1" x14ac:dyDescent="0.25">
      <c r="A1239" s="208"/>
      <c r="B1239" s="193"/>
      <c r="C1239" s="190"/>
      <c r="D1239" s="190"/>
      <c r="E1239" s="190"/>
      <c r="F1239" s="126"/>
      <c r="G1239" s="17"/>
      <c r="H1239" s="17"/>
      <c r="I1239" s="10"/>
      <c r="J1239" s="10"/>
      <c r="K1239" s="10"/>
      <c r="L1239" s="10"/>
      <c r="M1239" s="10"/>
      <c r="N1239" s="10"/>
    </row>
    <row r="1240" spans="1:14" ht="20.25" hidden="1" customHeight="1" x14ac:dyDescent="0.25">
      <c r="A1240" s="208"/>
      <c r="B1240" s="193"/>
      <c r="C1240" s="190"/>
      <c r="D1240" s="190"/>
      <c r="E1240" s="190"/>
      <c r="F1240" s="126"/>
      <c r="G1240" s="17"/>
      <c r="H1240" s="17"/>
      <c r="I1240" s="10"/>
      <c r="J1240" s="10"/>
      <c r="K1240" s="10"/>
      <c r="L1240" s="10"/>
      <c r="M1240" s="10"/>
      <c r="N1240" s="10"/>
    </row>
    <row r="1241" spans="1:14" hidden="1" x14ac:dyDescent="0.25">
      <c r="A1241" s="208"/>
      <c r="B1241" s="193"/>
      <c r="C1241" s="190"/>
      <c r="D1241" s="190"/>
      <c r="E1241" s="190"/>
      <c r="F1241" s="197"/>
      <c r="G1241" s="17"/>
      <c r="H1241" s="17"/>
      <c r="I1241" s="10"/>
      <c r="J1241" s="10"/>
      <c r="K1241" s="10"/>
      <c r="L1241" s="10"/>
      <c r="M1241" s="10"/>
      <c r="N1241" s="10"/>
    </row>
    <row r="1242" spans="1:14" ht="19.5" customHeight="1" x14ac:dyDescent="0.25">
      <c r="A1242" s="208"/>
      <c r="B1242" s="73" t="s">
        <v>277</v>
      </c>
      <c r="C1242" s="50">
        <f>SUM(C1243:C1245)</f>
        <v>0</v>
      </c>
      <c r="D1242" s="50">
        <f t="shared" ref="D1242:E1242" si="294">SUM(D1243:D1245)</f>
        <v>0</v>
      </c>
      <c r="E1242" s="50">
        <f t="shared" si="294"/>
        <v>384600</v>
      </c>
      <c r="F1242" s="206"/>
      <c r="G1242" s="17"/>
      <c r="H1242" s="17"/>
      <c r="I1242" s="10"/>
      <c r="J1242" s="10"/>
      <c r="K1242" s="10"/>
      <c r="L1242" s="10"/>
      <c r="M1242" s="10"/>
      <c r="N1242" s="10"/>
    </row>
    <row r="1243" spans="1:14" ht="54" hidden="1" customHeight="1" x14ac:dyDescent="0.25">
      <c r="A1243" s="208"/>
      <c r="B1243" s="193"/>
      <c r="C1243" s="190"/>
      <c r="D1243" s="190"/>
      <c r="E1243" s="190"/>
      <c r="F1243" s="197"/>
      <c r="G1243" s="17"/>
      <c r="H1243" s="17"/>
      <c r="I1243" s="10"/>
      <c r="J1243" s="10"/>
      <c r="K1243" s="10"/>
      <c r="L1243" s="10"/>
      <c r="M1243" s="10"/>
      <c r="N1243" s="10"/>
    </row>
    <row r="1244" spans="1:14" ht="20.25" customHeight="1" x14ac:dyDescent="0.25">
      <c r="A1244" s="208"/>
      <c r="B1244" s="193"/>
      <c r="C1244" s="190"/>
      <c r="D1244" s="190"/>
      <c r="E1244" s="190">
        <v>384600</v>
      </c>
      <c r="F1244" s="197" t="s">
        <v>308</v>
      </c>
      <c r="G1244" s="17"/>
      <c r="H1244" s="17"/>
      <c r="I1244" s="10"/>
      <c r="J1244" s="10"/>
      <c r="K1244" s="10"/>
      <c r="L1244" s="10"/>
      <c r="M1244" s="10"/>
      <c r="N1244" s="10"/>
    </row>
    <row r="1245" spans="1:14" ht="35.25" customHeight="1" x14ac:dyDescent="0.25">
      <c r="A1245" s="208"/>
      <c r="B1245" s="193"/>
      <c r="C1245" s="190"/>
      <c r="D1245" s="190"/>
      <c r="E1245" s="190"/>
      <c r="F1245" s="5" t="s">
        <v>414</v>
      </c>
      <c r="G1245" s="17"/>
      <c r="H1245" s="17"/>
      <c r="I1245" s="10"/>
      <c r="J1245" s="10"/>
      <c r="K1245" s="10"/>
      <c r="L1245" s="10"/>
      <c r="M1245" s="10"/>
      <c r="N1245" s="10"/>
    </row>
    <row r="1246" spans="1:14" ht="31.5" hidden="1" x14ac:dyDescent="0.25">
      <c r="A1246" s="208"/>
      <c r="B1246" s="73" t="s">
        <v>53</v>
      </c>
      <c r="C1246" s="50">
        <f>SUM(C1247:C1249)</f>
        <v>0</v>
      </c>
      <c r="D1246" s="50">
        <f t="shared" ref="D1246:E1246" si="295">SUM(D1247:D1249)</f>
        <v>0</v>
      </c>
      <c r="E1246" s="50">
        <f t="shared" si="295"/>
        <v>0</v>
      </c>
      <c r="F1246" s="186"/>
      <c r="G1246" s="17"/>
      <c r="H1246" s="17"/>
      <c r="I1246" s="10"/>
      <c r="J1246" s="10"/>
      <c r="K1246" s="10"/>
      <c r="L1246" s="10"/>
      <c r="M1246" s="10"/>
      <c r="N1246" s="10"/>
    </row>
    <row r="1247" spans="1:14" hidden="1" x14ac:dyDescent="0.25">
      <c r="A1247" s="208"/>
      <c r="B1247" s="193"/>
      <c r="C1247" s="190"/>
      <c r="D1247" s="50"/>
      <c r="E1247" s="50"/>
      <c r="F1247" s="197"/>
      <c r="G1247" s="17"/>
      <c r="H1247" s="17"/>
      <c r="I1247" s="10"/>
      <c r="J1247" s="10"/>
      <c r="K1247" s="10"/>
      <c r="L1247" s="10"/>
      <c r="M1247" s="10"/>
      <c r="N1247" s="10"/>
    </row>
    <row r="1248" spans="1:14" hidden="1" x14ac:dyDescent="0.25">
      <c r="A1248" s="208"/>
      <c r="B1248" s="193"/>
      <c r="C1248" s="190"/>
      <c r="D1248" s="190"/>
      <c r="E1248" s="190"/>
      <c r="F1248" s="126"/>
      <c r="G1248" s="17"/>
      <c r="H1248" s="17"/>
      <c r="I1248" s="10"/>
      <c r="J1248" s="10"/>
      <c r="K1248" s="10"/>
      <c r="L1248" s="10"/>
      <c r="M1248" s="10"/>
      <c r="N1248" s="10"/>
    </row>
    <row r="1249" spans="1:14" hidden="1" x14ac:dyDescent="0.25">
      <c r="A1249" s="208"/>
      <c r="B1249" s="193"/>
      <c r="C1249" s="190"/>
      <c r="D1249" s="190"/>
      <c r="E1249" s="190"/>
      <c r="F1249" s="126"/>
      <c r="G1249" s="17"/>
      <c r="H1249" s="17"/>
      <c r="I1249" s="10"/>
      <c r="J1249" s="10"/>
      <c r="K1249" s="10"/>
      <c r="L1249" s="10"/>
      <c r="M1249" s="10"/>
      <c r="N1249" s="10"/>
    </row>
    <row r="1250" spans="1:14" ht="49.5" customHeight="1" x14ac:dyDescent="0.25">
      <c r="A1250" s="208"/>
      <c r="B1250" s="130" t="s">
        <v>64</v>
      </c>
      <c r="C1250" s="21">
        <f>SUM(C1251:C1252)</f>
        <v>0</v>
      </c>
      <c r="D1250" s="21">
        <f t="shared" ref="D1250:E1250" si="296">SUM(D1251:D1252)</f>
        <v>160000</v>
      </c>
      <c r="E1250" s="21">
        <f t="shared" si="296"/>
        <v>0</v>
      </c>
      <c r="F1250" s="196"/>
      <c r="G1250" s="17"/>
      <c r="H1250" s="17"/>
      <c r="I1250" s="10"/>
      <c r="J1250" s="10"/>
      <c r="K1250" s="10"/>
      <c r="L1250" s="10"/>
      <c r="M1250" s="10"/>
      <c r="N1250" s="10"/>
    </row>
    <row r="1251" spans="1:14" ht="33" customHeight="1" x14ac:dyDescent="0.25">
      <c r="A1251" s="208"/>
      <c r="B1251" s="135"/>
      <c r="C1251" s="209"/>
      <c r="D1251" s="209">
        <v>160000</v>
      </c>
      <c r="E1251" s="209"/>
      <c r="F1251" s="196" t="s">
        <v>458</v>
      </c>
      <c r="G1251" s="17"/>
      <c r="H1251" s="17"/>
      <c r="I1251" s="10"/>
      <c r="J1251" s="10"/>
      <c r="K1251" s="10"/>
      <c r="L1251" s="10"/>
      <c r="M1251" s="10"/>
      <c r="N1251" s="10"/>
    </row>
    <row r="1252" spans="1:14" hidden="1" x14ac:dyDescent="0.25">
      <c r="A1252" s="208"/>
      <c r="B1252" s="136"/>
      <c r="C1252" s="21"/>
      <c r="D1252" s="21"/>
      <c r="E1252" s="21"/>
      <c r="F1252" s="126"/>
      <c r="G1252" s="17"/>
      <c r="H1252" s="17"/>
      <c r="I1252" s="10"/>
      <c r="J1252" s="10"/>
      <c r="K1252" s="10"/>
      <c r="L1252" s="10"/>
      <c r="M1252" s="10"/>
      <c r="N1252" s="10"/>
    </row>
    <row r="1253" spans="1:14" ht="47.25" hidden="1" x14ac:dyDescent="0.25">
      <c r="A1253" s="208"/>
      <c r="B1253" s="20" t="s">
        <v>59</v>
      </c>
      <c r="C1253" s="90">
        <f>SUM(C1254:C1257)</f>
        <v>0</v>
      </c>
      <c r="D1253" s="90">
        <f t="shared" ref="D1253:E1253" si="297">SUM(D1254:D1257)</f>
        <v>0</v>
      </c>
      <c r="E1253" s="90">
        <f t="shared" si="297"/>
        <v>0</v>
      </c>
      <c r="F1253" s="196"/>
      <c r="G1253" s="17"/>
      <c r="H1253" s="17"/>
      <c r="I1253" s="10"/>
      <c r="J1253" s="10"/>
      <c r="K1253" s="10"/>
      <c r="L1253" s="10"/>
      <c r="M1253" s="10"/>
      <c r="N1253" s="10"/>
    </row>
    <row r="1254" spans="1:14" ht="33.75" hidden="1" customHeight="1" x14ac:dyDescent="0.25">
      <c r="A1254" s="208"/>
      <c r="B1254" s="20"/>
      <c r="C1254" s="90"/>
      <c r="D1254" s="84"/>
      <c r="E1254" s="84"/>
      <c r="F1254" s="197"/>
      <c r="G1254" s="17"/>
      <c r="H1254" s="17"/>
      <c r="I1254" s="10"/>
      <c r="J1254" s="10"/>
      <c r="K1254" s="10"/>
      <c r="L1254" s="10"/>
      <c r="M1254" s="10"/>
      <c r="N1254" s="10"/>
    </row>
    <row r="1255" spans="1:14" ht="33" hidden="1" customHeight="1" x14ac:dyDescent="0.25">
      <c r="A1255" s="208"/>
      <c r="B1255" s="20"/>
      <c r="C1255" s="90"/>
      <c r="D1255" s="84"/>
      <c r="E1255" s="84"/>
      <c r="F1255" s="148"/>
      <c r="G1255" s="17"/>
      <c r="H1255" s="17"/>
      <c r="I1255" s="10"/>
      <c r="J1255" s="10"/>
      <c r="K1255" s="10"/>
      <c r="L1255" s="10"/>
      <c r="M1255" s="10"/>
      <c r="N1255" s="10"/>
    </row>
    <row r="1256" spans="1:14" hidden="1" x14ac:dyDescent="0.25">
      <c r="A1256" s="208"/>
      <c r="B1256" s="20"/>
      <c r="C1256" s="90"/>
      <c r="D1256" s="84"/>
      <c r="E1256" s="84"/>
      <c r="F1256" s="148"/>
      <c r="G1256" s="17"/>
      <c r="H1256" s="17"/>
      <c r="I1256" s="10"/>
      <c r="J1256" s="10"/>
      <c r="K1256" s="10"/>
      <c r="L1256" s="10"/>
      <c r="M1256" s="10"/>
      <c r="N1256" s="10"/>
    </row>
    <row r="1257" spans="1:14" hidden="1" x14ac:dyDescent="0.25">
      <c r="A1257" s="208"/>
      <c r="B1257" s="20"/>
      <c r="C1257" s="90"/>
      <c r="D1257" s="84"/>
      <c r="E1257" s="84"/>
      <c r="F1257" s="148"/>
      <c r="G1257" s="17"/>
      <c r="H1257" s="17"/>
      <c r="I1257" s="10"/>
      <c r="J1257" s="10"/>
      <c r="K1257" s="10"/>
      <c r="L1257" s="10"/>
      <c r="M1257" s="10"/>
      <c r="N1257" s="10"/>
    </row>
    <row r="1258" spans="1:14" ht="33.75" customHeight="1" x14ac:dyDescent="0.25">
      <c r="A1258" s="208"/>
      <c r="B1258" s="137" t="s">
        <v>67</v>
      </c>
      <c r="C1258" s="90">
        <f>SUM(C1259:C1261)</f>
        <v>0</v>
      </c>
      <c r="D1258" s="90">
        <f t="shared" ref="D1258:E1258" si="298">SUM(D1259:D1261)</f>
        <v>444512</v>
      </c>
      <c r="E1258" s="90">
        <f t="shared" si="298"/>
        <v>0</v>
      </c>
      <c r="F1258" s="173"/>
      <c r="G1258" s="17"/>
      <c r="H1258" s="17"/>
      <c r="I1258" s="10"/>
      <c r="J1258" s="10"/>
      <c r="K1258" s="10"/>
      <c r="L1258" s="10"/>
      <c r="M1258" s="10"/>
      <c r="N1258" s="10"/>
    </row>
    <row r="1259" spans="1:14" ht="36.75" customHeight="1" x14ac:dyDescent="0.25">
      <c r="A1259" s="208"/>
      <c r="B1259" s="20"/>
      <c r="C1259" s="84"/>
      <c r="D1259" s="84">
        <v>444512</v>
      </c>
      <c r="E1259" s="84"/>
      <c r="F1259" s="126" t="s">
        <v>345</v>
      </c>
      <c r="G1259" s="17"/>
      <c r="H1259" s="17"/>
      <c r="I1259" s="10"/>
      <c r="J1259" s="10"/>
      <c r="K1259" s="10"/>
      <c r="L1259" s="10"/>
      <c r="M1259" s="10"/>
      <c r="N1259" s="10"/>
    </row>
    <row r="1260" spans="1:14" hidden="1" x14ac:dyDescent="0.25">
      <c r="A1260" s="208"/>
      <c r="B1260" s="20"/>
      <c r="C1260" s="84"/>
      <c r="D1260" s="84"/>
      <c r="E1260" s="84"/>
      <c r="F1260" s="186"/>
      <c r="G1260" s="17"/>
      <c r="H1260" s="17"/>
      <c r="I1260" s="10"/>
      <c r="J1260" s="10"/>
      <c r="K1260" s="10"/>
      <c r="L1260" s="10"/>
      <c r="M1260" s="10"/>
      <c r="N1260" s="10"/>
    </row>
    <row r="1261" spans="1:14" hidden="1" x14ac:dyDescent="0.25">
      <c r="A1261" s="208"/>
      <c r="B1261" s="20"/>
      <c r="C1261" s="84"/>
      <c r="D1261" s="84"/>
      <c r="E1261" s="84"/>
      <c r="F1261" s="186"/>
      <c r="G1261" s="17"/>
      <c r="H1261" s="17"/>
      <c r="I1261" s="10"/>
      <c r="J1261" s="10"/>
      <c r="K1261" s="10"/>
      <c r="L1261" s="10"/>
      <c r="M1261" s="10"/>
      <c r="N1261" s="10"/>
    </row>
    <row r="1262" spans="1:14" ht="34.5" customHeight="1" x14ac:dyDescent="0.25">
      <c r="A1262" s="208"/>
      <c r="B1262" s="137" t="s">
        <v>73</v>
      </c>
      <c r="C1262" s="90">
        <f>C1263</f>
        <v>0</v>
      </c>
      <c r="D1262" s="90">
        <f>D1263</f>
        <v>142000</v>
      </c>
      <c r="E1262" s="90">
        <f t="shared" ref="E1262" si="299">E1263</f>
        <v>0</v>
      </c>
      <c r="F1262" s="173"/>
      <c r="G1262" s="17"/>
      <c r="H1262" s="17"/>
      <c r="I1262" s="10"/>
      <c r="J1262" s="10"/>
      <c r="K1262" s="10"/>
      <c r="L1262" s="10"/>
      <c r="M1262" s="10"/>
      <c r="N1262" s="10"/>
    </row>
    <row r="1263" spans="1:14" ht="36.75" customHeight="1" x14ac:dyDescent="0.25">
      <c r="A1263" s="208"/>
      <c r="B1263" s="138"/>
      <c r="C1263" s="84"/>
      <c r="D1263" s="84">
        <v>142000</v>
      </c>
      <c r="E1263" s="84"/>
      <c r="F1263" s="126" t="s">
        <v>346</v>
      </c>
      <c r="G1263" s="17"/>
      <c r="H1263" s="17"/>
      <c r="I1263" s="10"/>
      <c r="J1263" s="10"/>
      <c r="K1263" s="10"/>
      <c r="L1263" s="10"/>
      <c r="M1263" s="10"/>
      <c r="N1263" s="10"/>
    </row>
    <row r="1264" spans="1:14" ht="51" customHeight="1" x14ac:dyDescent="0.25">
      <c r="A1264" s="208"/>
      <c r="B1264" s="20" t="s">
        <v>188</v>
      </c>
      <c r="C1264" s="90">
        <f>SUM(C1265:C1269)</f>
        <v>0</v>
      </c>
      <c r="D1264" s="90">
        <f t="shared" ref="D1264:E1264" si="300">SUM(D1265:D1269)</f>
        <v>0</v>
      </c>
      <c r="E1264" s="90">
        <f t="shared" si="300"/>
        <v>923752</v>
      </c>
      <c r="F1264" s="186"/>
      <c r="G1264" s="17"/>
      <c r="H1264" s="17"/>
      <c r="I1264" s="10"/>
      <c r="J1264" s="10"/>
      <c r="K1264" s="10"/>
      <c r="L1264" s="10"/>
      <c r="M1264" s="10"/>
      <c r="N1264" s="10"/>
    </row>
    <row r="1265" spans="1:14" ht="49.5" hidden="1" customHeight="1" x14ac:dyDescent="0.25">
      <c r="A1265" s="208"/>
      <c r="B1265" s="138"/>
      <c r="C1265" s="84"/>
      <c r="D1265" s="84"/>
      <c r="E1265" s="84"/>
      <c r="F1265" s="186"/>
      <c r="G1265" s="17"/>
      <c r="H1265" s="17"/>
      <c r="I1265" s="10"/>
      <c r="J1265" s="10"/>
      <c r="K1265" s="10"/>
      <c r="L1265" s="10"/>
      <c r="M1265" s="10"/>
      <c r="N1265" s="10"/>
    </row>
    <row r="1266" spans="1:14" ht="36" customHeight="1" x14ac:dyDescent="0.25">
      <c r="A1266" s="208"/>
      <c r="B1266" s="138"/>
      <c r="C1266" s="84"/>
      <c r="D1266" s="84"/>
      <c r="E1266" s="84">
        <v>923752</v>
      </c>
      <c r="F1266" s="5" t="s">
        <v>347</v>
      </c>
      <c r="G1266" s="17"/>
      <c r="H1266" s="17"/>
      <c r="I1266" s="10"/>
      <c r="J1266" s="10"/>
      <c r="K1266" s="10"/>
      <c r="L1266" s="10"/>
      <c r="M1266" s="10"/>
      <c r="N1266" s="10"/>
    </row>
    <row r="1267" spans="1:14" ht="31.5" x14ac:dyDescent="0.25">
      <c r="A1267" s="208"/>
      <c r="B1267" s="138"/>
      <c r="C1267" s="84"/>
      <c r="D1267" s="84"/>
      <c r="E1267" s="84"/>
      <c r="F1267" s="5" t="s">
        <v>420</v>
      </c>
      <c r="G1267" s="17"/>
      <c r="H1267" s="17"/>
      <c r="I1267" s="10"/>
      <c r="J1267" s="10"/>
      <c r="K1267" s="10"/>
      <c r="L1267" s="10"/>
      <c r="M1267" s="10"/>
      <c r="N1267" s="10"/>
    </row>
    <row r="1268" spans="1:14" hidden="1" x14ac:dyDescent="0.25">
      <c r="A1268" s="208"/>
      <c r="B1268" s="138"/>
      <c r="C1268" s="84"/>
      <c r="D1268" s="84"/>
      <c r="E1268" s="84"/>
      <c r="F1268" s="126"/>
      <c r="G1268" s="17"/>
      <c r="H1268" s="17"/>
      <c r="I1268" s="10"/>
      <c r="J1268" s="10"/>
      <c r="K1268" s="10"/>
      <c r="L1268" s="10"/>
      <c r="M1268" s="10"/>
      <c r="N1268" s="10"/>
    </row>
    <row r="1269" spans="1:14" hidden="1" x14ac:dyDescent="0.25">
      <c r="A1269" s="208"/>
      <c r="B1269" s="138"/>
      <c r="C1269" s="84"/>
      <c r="D1269" s="84"/>
      <c r="E1269" s="84"/>
      <c r="F1269" s="126"/>
      <c r="G1269" s="17"/>
      <c r="H1269" s="17"/>
      <c r="I1269" s="10"/>
      <c r="J1269" s="10"/>
      <c r="K1269" s="10"/>
      <c r="L1269" s="10"/>
      <c r="M1269" s="10"/>
      <c r="N1269" s="10"/>
    </row>
    <row r="1270" spans="1:14" ht="31.5" hidden="1" x14ac:dyDescent="0.25">
      <c r="A1270" s="208"/>
      <c r="B1270" s="20" t="s">
        <v>278</v>
      </c>
      <c r="C1270" s="90">
        <f>SUM(C1271:C1275)</f>
        <v>0</v>
      </c>
      <c r="D1270" s="90">
        <f t="shared" ref="D1270:E1270" si="301">SUM(D1271:D1275)</f>
        <v>0</v>
      </c>
      <c r="E1270" s="90">
        <f t="shared" si="301"/>
        <v>0</v>
      </c>
      <c r="F1270" s="186"/>
      <c r="G1270" s="17"/>
      <c r="H1270" s="17"/>
      <c r="I1270" s="10"/>
      <c r="J1270" s="10"/>
      <c r="K1270" s="10"/>
      <c r="L1270" s="10"/>
      <c r="M1270" s="10"/>
      <c r="N1270" s="10"/>
    </row>
    <row r="1271" spans="1:14" ht="33.75" hidden="1" customHeight="1" x14ac:dyDescent="0.25">
      <c r="A1271" s="208"/>
      <c r="B1271" s="138"/>
      <c r="C1271" s="84"/>
      <c r="D1271" s="90"/>
      <c r="E1271" s="90"/>
      <c r="F1271" s="197"/>
      <c r="G1271" s="17"/>
      <c r="H1271" s="17"/>
      <c r="I1271" s="10"/>
      <c r="J1271" s="10"/>
      <c r="K1271" s="10"/>
      <c r="L1271" s="10"/>
      <c r="M1271" s="10"/>
      <c r="N1271" s="10"/>
    </row>
    <row r="1272" spans="1:14" hidden="1" x14ac:dyDescent="0.25">
      <c r="A1272" s="208"/>
      <c r="B1272" s="138"/>
      <c r="C1272" s="84"/>
      <c r="D1272" s="84"/>
      <c r="E1272" s="84"/>
      <c r="F1272" s="126"/>
      <c r="G1272" s="17"/>
      <c r="H1272" s="17"/>
      <c r="I1272" s="10"/>
      <c r="J1272" s="10"/>
      <c r="K1272" s="10"/>
      <c r="L1272" s="10"/>
      <c r="M1272" s="10"/>
      <c r="N1272" s="10"/>
    </row>
    <row r="1273" spans="1:14" hidden="1" x14ac:dyDescent="0.25">
      <c r="A1273" s="208"/>
      <c r="B1273" s="138"/>
      <c r="C1273" s="84"/>
      <c r="D1273" s="84"/>
      <c r="E1273" s="84"/>
      <c r="F1273" s="126"/>
      <c r="G1273" s="17"/>
      <c r="H1273" s="17"/>
      <c r="I1273" s="10"/>
      <c r="J1273" s="10"/>
      <c r="K1273" s="10"/>
      <c r="L1273" s="10"/>
      <c r="M1273" s="10"/>
      <c r="N1273" s="10"/>
    </row>
    <row r="1274" spans="1:14" hidden="1" x14ac:dyDescent="0.25">
      <c r="A1274" s="208"/>
      <c r="B1274" s="138"/>
      <c r="C1274" s="84"/>
      <c r="D1274" s="84"/>
      <c r="E1274" s="84"/>
      <c r="F1274" s="126"/>
      <c r="G1274" s="17"/>
      <c r="H1274" s="17"/>
      <c r="I1274" s="10"/>
      <c r="J1274" s="10"/>
      <c r="K1274" s="10"/>
      <c r="L1274" s="10"/>
      <c r="M1274" s="10"/>
      <c r="N1274" s="10"/>
    </row>
    <row r="1275" spans="1:14" hidden="1" x14ac:dyDescent="0.25">
      <c r="A1275" s="208"/>
      <c r="B1275" s="138"/>
      <c r="C1275" s="84"/>
      <c r="D1275" s="84"/>
      <c r="E1275" s="84"/>
      <c r="F1275" s="148"/>
      <c r="G1275" s="17"/>
      <c r="H1275" s="17"/>
      <c r="I1275" s="10"/>
      <c r="J1275" s="10"/>
      <c r="K1275" s="10"/>
      <c r="L1275" s="10"/>
      <c r="M1275" s="10"/>
      <c r="N1275" s="10"/>
    </row>
    <row r="1276" spans="1:14" ht="47.25" x14ac:dyDescent="0.25">
      <c r="A1276" s="208"/>
      <c r="B1276" s="20" t="s">
        <v>262</v>
      </c>
      <c r="C1276" s="90">
        <f>SUM(C1277:C1285)</f>
        <v>0</v>
      </c>
      <c r="D1276" s="90">
        <f t="shared" ref="D1276:E1276" si="302">SUM(D1277:D1285)</f>
        <v>5678620</v>
      </c>
      <c r="E1276" s="90">
        <f t="shared" si="302"/>
        <v>0</v>
      </c>
      <c r="F1276" s="186"/>
      <c r="G1276" s="17"/>
      <c r="H1276" s="17"/>
      <c r="I1276" s="10"/>
      <c r="J1276" s="10"/>
      <c r="K1276" s="10"/>
      <c r="L1276" s="10"/>
      <c r="M1276" s="10"/>
      <c r="N1276" s="10"/>
    </row>
    <row r="1277" spans="1:14" ht="18" customHeight="1" x14ac:dyDescent="0.25">
      <c r="A1277" s="208"/>
      <c r="B1277" s="138"/>
      <c r="C1277" s="84"/>
      <c r="D1277" s="84">
        <v>5678620</v>
      </c>
      <c r="E1277" s="84"/>
      <c r="F1277" s="5" t="s">
        <v>340</v>
      </c>
      <c r="G1277" s="17"/>
      <c r="H1277" s="17"/>
      <c r="I1277" s="10"/>
      <c r="J1277" s="10"/>
      <c r="K1277" s="10"/>
      <c r="L1277" s="10"/>
      <c r="M1277" s="10"/>
      <c r="N1277" s="10"/>
    </row>
    <row r="1278" spans="1:14" ht="36" hidden="1" customHeight="1" x14ac:dyDescent="0.25">
      <c r="A1278" s="208"/>
      <c r="B1278" s="138"/>
      <c r="C1278" s="84"/>
      <c r="D1278" s="84"/>
      <c r="E1278" s="84"/>
      <c r="F1278" s="5"/>
      <c r="G1278" s="17"/>
      <c r="H1278" s="17"/>
      <c r="I1278" s="10"/>
      <c r="J1278" s="10"/>
      <c r="K1278" s="10"/>
      <c r="L1278" s="10"/>
      <c r="M1278" s="10"/>
      <c r="N1278" s="10"/>
    </row>
    <row r="1279" spans="1:14" ht="19.5" hidden="1" customHeight="1" x14ac:dyDescent="0.25">
      <c r="A1279" s="208"/>
      <c r="B1279" s="138"/>
      <c r="C1279" s="84"/>
      <c r="D1279" s="84"/>
      <c r="E1279" s="84"/>
      <c r="F1279" s="5"/>
      <c r="G1279" s="17"/>
      <c r="H1279" s="17"/>
      <c r="I1279" s="10"/>
      <c r="J1279" s="10"/>
      <c r="K1279" s="10"/>
      <c r="L1279" s="10"/>
      <c r="M1279" s="10"/>
      <c r="N1279" s="10"/>
    </row>
    <row r="1280" spans="1:14" ht="18" hidden="1" customHeight="1" x14ac:dyDescent="0.25">
      <c r="A1280" s="208"/>
      <c r="B1280" s="138"/>
      <c r="C1280" s="84"/>
      <c r="D1280" s="84"/>
      <c r="E1280" s="84"/>
      <c r="F1280" s="5"/>
      <c r="G1280" s="17"/>
      <c r="H1280" s="17"/>
      <c r="I1280" s="10"/>
      <c r="J1280" s="10"/>
      <c r="K1280" s="10"/>
      <c r="L1280" s="10"/>
      <c r="M1280" s="10"/>
      <c r="N1280" s="10"/>
    </row>
    <row r="1281" spans="1:14" ht="21" hidden="1" customHeight="1" x14ac:dyDescent="0.25">
      <c r="A1281" s="208"/>
      <c r="B1281" s="138"/>
      <c r="C1281" s="84"/>
      <c r="D1281" s="84"/>
      <c r="E1281" s="84"/>
      <c r="F1281" s="5"/>
      <c r="G1281" s="17"/>
      <c r="H1281" s="17"/>
      <c r="I1281" s="10"/>
      <c r="J1281" s="10"/>
      <c r="K1281" s="10"/>
      <c r="L1281" s="10"/>
      <c r="M1281" s="10"/>
      <c r="N1281" s="10"/>
    </row>
    <row r="1282" spans="1:14" hidden="1" x14ac:dyDescent="0.25">
      <c r="A1282" s="208"/>
      <c r="B1282" s="138"/>
      <c r="C1282" s="84"/>
      <c r="D1282" s="84"/>
      <c r="E1282" s="84"/>
      <c r="F1282" s="5"/>
      <c r="G1282" s="17"/>
      <c r="H1282" s="17"/>
      <c r="I1282" s="10"/>
      <c r="J1282" s="10"/>
      <c r="K1282" s="10"/>
      <c r="L1282" s="10"/>
      <c r="M1282" s="10"/>
      <c r="N1282" s="10"/>
    </row>
    <row r="1283" spans="1:14" hidden="1" x14ac:dyDescent="0.25">
      <c r="A1283" s="208"/>
      <c r="B1283" s="138"/>
      <c r="C1283" s="84"/>
      <c r="D1283" s="84"/>
      <c r="E1283" s="84"/>
      <c r="F1283" s="5"/>
      <c r="G1283" s="17"/>
      <c r="H1283" s="17"/>
      <c r="I1283" s="10"/>
      <c r="J1283" s="10"/>
      <c r="K1283" s="10"/>
      <c r="L1283" s="10"/>
      <c r="M1283" s="10"/>
      <c r="N1283" s="10"/>
    </row>
    <row r="1284" spans="1:14" hidden="1" x14ac:dyDescent="0.25">
      <c r="A1284" s="208"/>
      <c r="B1284" s="138"/>
      <c r="C1284" s="84"/>
      <c r="D1284" s="84"/>
      <c r="E1284" s="84"/>
      <c r="F1284" s="5"/>
      <c r="G1284" s="17"/>
      <c r="H1284" s="17"/>
      <c r="I1284" s="10"/>
      <c r="J1284" s="10"/>
      <c r="K1284" s="10"/>
      <c r="L1284" s="10"/>
      <c r="M1284" s="10"/>
      <c r="N1284" s="10"/>
    </row>
    <row r="1285" spans="1:14" hidden="1" x14ac:dyDescent="0.25">
      <c r="A1285" s="208"/>
      <c r="B1285" s="138"/>
      <c r="C1285" s="84"/>
      <c r="D1285" s="84"/>
      <c r="E1285" s="84"/>
      <c r="F1285" s="5"/>
      <c r="G1285" s="17"/>
      <c r="H1285" s="17"/>
      <c r="I1285" s="10"/>
      <c r="J1285" s="10"/>
      <c r="K1285" s="10"/>
      <c r="L1285" s="10"/>
      <c r="M1285" s="10"/>
      <c r="N1285" s="10"/>
    </row>
    <row r="1286" spans="1:14" ht="31.5" x14ac:dyDescent="0.25">
      <c r="A1286" s="208"/>
      <c r="B1286" s="20" t="s">
        <v>115</v>
      </c>
      <c r="C1286" s="90">
        <f>SUM(C1287:C1291)</f>
        <v>0</v>
      </c>
      <c r="D1286" s="90">
        <f t="shared" ref="D1286:E1286" si="303">SUM(D1287:D1291)</f>
        <v>70000</v>
      </c>
      <c r="E1286" s="90">
        <f t="shared" si="303"/>
        <v>25500</v>
      </c>
      <c r="F1286" s="5"/>
      <c r="G1286" s="17"/>
      <c r="H1286" s="17"/>
      <c r="I1286" s="10"/>
      <c r="J1286" s="10"/>
      <c r="K1286" s="10"/>
      <c r="L1286" s="10"/>
      <c r="M1286" s="10"/>
      <c r="N1286" s="10"/>
    </row>
    <row r="1287" spans="1:14" ht="35.25" customHeight="1" x14ac:dyDescent="0.25">
      <c r="A1287" s="208"/>
      <c r="B1287" s="20"/>
      <c r="C1287" s="84"/>
      <c r="D1287" s="84"/>
      <c r="E1287" s="84">
        <v>25500</v>
      </c>
      <c r="F1287" s="5" t="s">
        <v>347</v>
      </c>
      <c r="G1287" s="17"/>
      <c r="H1287" s="17"/>
      <c r="I1287" s="10"/>
      <c r="J1287" s="10"/>
      <c r="K1287" s="10"/>
      <c r="L1287" s="10"/>
      <c r="M1287" s="10"/>
      <c r="N1287" s="10"/>
    </row>
    <row r="1288" spans="1:14" ht="21" customHeight="1" x14ac:dyDescent="0.25">
      <c r="A1288" s="208"/>
      <c r="B1288" s="20"/>
      <c r="C1288" s="84"/>
      <c r="D1288" s="84">
        <v>70000</v>
      </c>
      <c r="E1288" s="84"/>
      <c r="F1288" s="5" t="s">
        <v>337</v>
      </c>
      <c r="G1288" s="17"/>
      <c r="H1288" s="17"/>
      <c r="I1288" s="10"/>
      <c r="J1288" s="10"/>
      <c r="K1288" s="10"/>
      <c r="L1288" s="10"/>
      <c r="M1288" s="10"/>
      <c r="N1288" s="10"/>
    </row>
    <row r="1289" spans="1:14" hidden="1" x14ac:dyDescent="0.25">
      <c r="A1289" s="208"/>
      <c r="B1289" s="20"/>
      <c r="C1289" s="84"/>
      <c r="D1289" s="84"/>
      <c r="E1289" s="84"/>
      <c r="F1289" s="5"/>
      <c r="G1289" s="17"/>
      <c r="H1289" s="17"/>
      <c r="J1289" s="10"/>
      <c r="K1289" s="10"/>
      <c r="L1289" s="10"/>
      <c r="M1289" s="10"/>
      <c r="N1289" s="10"/>
    </row>
    <row r="1290" spans="1:14" hidden="1" x14ac:dyDescent="0.25">
      <c r="A1290" s="208"/>
      <c r="B1290" s="20"/>
      <c r="C1290" s="84"/>
      <c r="D1290" s="84"/>
      <c r="E1290" s="84"/>
      <c r="F1290" s="5"/>
      <c r="G1290" s="17"/>
      <c r="H1290" s="17"/>
      <c r="J1290" s="10"/>
      <c r="K1290" s="10"/>
      <c r="L1290" s="10"/>
      <c r="M1290" s="10"/>
      <c r="N1290" s="10"/>
    </row>
    <row r="1291" spans="1:14" hidden="1" x14ac:dyDescent="0.25">
      <c r="A1291" s="208"/>
      <c r="B1291" s="138"/>
      <c r="C1291" s="84"/>
      <c r="D1291" s="84"/>
      <c r="E1291" s="84"/>
      <c r="F1291" s="5"/>
      <c r="G1291" s="17"/>
      <c r="H1291" s="17"/>
      <c r="J1291" s="10"/>
      <c r="K1291" s="10"/>
      <c r="L1291" s="10"/>
      <c r="M1291" s="10"/>
      <c r="N1291" s="10"/>
    </row>
    <row r="1292" spans="1:14" ht="64.5" customHeight="1" x14ac:dyDescent="0.25">
      <c r="A1292" s="208"/>
      <c r="B1292" s="20" t="s">
        <v>189</v>
      </c>
      <c r="C1292" s="90">
        <f>SUM(C1293:C1297)</f>
        <v>0</v>
      </c>
      <c r="D1292" s="90">
        <f t="shared" ref="D1292:E1292" si="304">SUM(D1293:D1297)</f>
        <v>50000</v>
      </c>
      <c r="E1292" s="90">
        <f t="shared" si="304"/>
        <v>0</v>
      </c>
      <c r="F1292" s="5"/>
      <c r="G1292" s="17"/>
      <c r="H1292" s="17"/>
      <c r="J1292" s="10"/>
      <c r="K1292" s="10"/>
      <c r="L1292" s="10"/>
      <c r="M1292" s="10"/>
      <c r="N1292" s="10"/>
    </row>
    <row r="1293" spans="1:14" ht="18.75" customHeight="1" x14ac:dyDescent="0.25">
      <c r="A1293" s="208"/>
      <c r="B1293" s="20"/>
      <c r="C1293" s="84"/>
      <c r="D1293" s="84">
        <v>50000</v>
      </c>
      <c r="E1293" s="84"/>
      <c r="F1293" s="5" t="s">
        <v>337</v>
      </c>
      <c r="G1293" s="17"/>
      <c r="H1293" s="17"/>
      <c r="J1293" s="10"/>
      <c r="K1293" s="10"/>
      <c r="L1293" s="10"/>
      <c r="M1293" s="10"/>
      <c r="N1293" s="10"/>
    </row>
    <row r="1294" spans="1:14" hidden="1" x14ac:dyDescent="0.25">
      <c r="A1294" s="208"/>
      <c r="B1294" s="196"/>
      <c r="C1294" s="84"/>
      <c r="D1294" s="84"/>
      <c r="E1294" s="84"/>
      <c r="F1294" s="5"/>
      <c r="G1294" s="17"/>
      <c r="H1294" s="17"/>
      <c r="J1294" s="10"/>
      <c r="K1294" s="10"/>
      <c r="L1294" s="10"/>
      <c r="M1294" s="10"/>
      <c r="N1294" s="10"/>
    </row>
    <row r="1295" spans="1:14" hidden="1" x14ac:dyDescent="0.25">
      <c r="A1295" s="208"/>
      <c r="B1295" s="20"/>
      <c r="C1295" s="84"/>
      <c r="D1295" s="84"/>
      <c r="E1295" s="84"/>
      <c r="F1295" s="5"/>
      <c r="G1295" s="17"/>
      <c r="H1295" s="17"/>
      <c r="J1295" s="10"/>
      <c r="K1295" s="10"/>
      <c r="L1295" s="10"/>
      <c r="M1295" s="10"/>
      <c r="N1295" s="10"/>
    </row>
    <row r="1296" spans="1:14" hidden="1" x14ac:dyDescent="0.25">
      <c r="A1296" s="208"/>
      <c r="B1296" s="20"/>
      <c r="C1296" s="84"/>
      <c r="D1296" s="84"/>
      <c r="E1296" s="84"/>
      <c r="F1296" s="5"/>
      <c r="G1296" s="17"/>
      <c r="H1296" s="17"/>
      <c r="J1296" s="10"/>
      <c r="K1296" s="10"/>
      <c r="L1296" s="10"/>
      <c r="M1296" s="10"/>
      <c r="N1296" s="10"/>
    </row>
    <row r="1297" spans="1:14" hidden="1" x14ac:dyDescent="0.25">
      <c r="A1297" s="208"/>
      <c r="B1297" s="138"/>
      <c r="C1297" s="84"/>
      <c r="D1297" s="84"/>
      <c r="E1297" s="84"/>
      <c r="F1297" s="5"/>
      <c r="G1297" s="17"/>
      <c r="H1297" s="17"/>
      <c r="J1297" s="10"/>
      <c r="K1297" s="10"/>
      <c r="L1297" s="10"/>
      <c r="M1297" s="10"/>
      <c r="N1297" s="10"/>
    </row>
    <row r="1298" spans="1:14" ht="63" x14ac:dyDescent="0.25">
      <c r="A1298" s="208"/>
      <c r="B1298" s="20" t="s">
        <v>186</v>
      </c>
      <c r="C1298" s="90">
        <f>SUM(C1299:C1301)</f>
        <v>0</v>
      </c>
      <c r="D1298" s="90">
        <f t="shared" ref="D1298:E1298" si="305">SUM(D1299:D1301)</f>
        <v>255347</v>
      </c>
      <c r="E1298" s="90">
        <f t="shared" si="305"/>
        <v>0</v>
      </c>
      <c r="F1298" s="5" t="s">
        <v>270</v>
      </c>
      <c r="G1298" s="17"/>
      <c r="H1298" s="17"/>
      <c r="J1298" s="10"/>
      <c r="K1298" s="10"/>
      <c r="L1298" s="10"/>
      <c r="M1298" s="10"/>
      <c r="N1298" s="10"/>
    </row>
    <row r="1299" spans="1:14" ht="19.5" customHeight="1" x14ac:dyDescent="0.25">
      <c r="A1299" s="208"/>
      <c r="B1299" s="138"/>
      <c r="C1299" s="84"/>
      <c r="D1299" s="84">
        <v>255347</v>
      </c>
      <c r="E1299" s="84"/>
      <c r="F1299" s="5" t="s">
        <v>337</v>
      </c>
      <c r="G1299" s="17"/>
      <c r="H1299" s="17"/>
      <c r="J1299" s="10"/>
      <c r="K1299" s="10"/>
      <c r="L1299" s="10"/>
      <c r="M1299" s="10"/>
      <c r="N1299" s="10"/>
    </row>
    <row r="1300" spans="1:14" hidden="1" x14ac:dyDescent="0.25">
      <c r="A1300" s="208"/>
      <c r="B1300" s="138"/>
      <c r="C1300" s="84"/>
      <c r="D1300" s="84"/>
      <c r="E1300" s="84"/>
      <c r="F1300" s="186"/>
      <c r="G1300" s="17"/>
      <c r="J1300" s="10"/>
      <c r="K1300" s="10"/>
      <c r="L1300" s="10"/>
      <c r="M1300" s="10"/>
      <c r="N1300" s="10"/>
    </row>
    <row r="1301" spans="1:14" hidden="1" x14ac:dyDescent="0.25">
      <c r="A1301" s="208"/>
      <c r="B1301" s="138"/>
      <c r="C1301" s="84"/>
      <c r="D1301" s="84"/>
      <c r="E1301" s="84"/>
      <c r="F1301" s="186"/>
      <c r="G1301" s="17"/>
      <c r="J1301" s="10"/>
      <c r="K1301" s="10"/>
      <c r="L1301" s="10"/>
      <c r="M1301" s="10"/>
      <c r="N1301" s="10"/>
    </row>
    <row r="1302" spans="1:14" x14ac:dyDescent="0.25">
      <c r="A1302" s="208"/>
      <c r="B1302" s="99" t="s">
        <v>25</v>
      </c>
      <c r="C1302" s="7">
        <f>C9+C83+C150+C266+C278+C305+C310+C333+C356+C394+C482+C499+C516+C560+C585+C600+C617+C626+C636+C669+C828+C842+C884+C893+C918+C926+C943+C1007+C1026+C1041</f>
        <v>1974135179</v>
      </c>
      <c r="D1302" s="7">
        <f>D9+D83+D150+D266+D278+D305+D310+D333+D356+D394+D482+D499+D516+D560+D585+D600+D617+D626+D636+D669+D828+D842+D884+D893+D918+D926+D943+D1007+D1026+D1041</f>
        <v>1599395671</v>
      </c>
      <c r="E1302" s="7">
        <f>E9+E83+E150+E266+E278+E305+E310+E333+E356+E394+E482+E499+E516+E560+E585+E600+E617+E626+E636+E669+E828+E842+E884+E893+E918+E926+E943+E1007+E1026+E1041</f>
        <v>213029671</v>
      </c>
      <c r="F1302" s="30"/>
      <c r="G1302" s="17"/>
      <c r="H1302" s="139"/>
      <c r="I1302" s="17"/>
      <c r="J1302" s="10"/>
      <c r="K1302" s="10"/>
      <c r="L1302" s="10"/>
      <c r="M1302" s="10"/>
      <c r="N1302" s="10"/>
    </row>
    <row r="1303" spans="1:14" x14ac:dyDescent="0.25">
      <c r="A1303" s="100"/>
      <c r="B1303" s="101"/>
      <c r="C1303" s="13"/>
      <c r="D1303" s="17"/>
      <c r="E1303" s="17"/>
      <c r="F1303" s="102"/>
      <c r="H1303" s="17"/>
      <c r="J1303" s="10"/>
      <c r="K1303" s="10"/>
      <c r="L1303" s="10"/>
      <c r="M1303" s="10"/>
      <c r="N1303" s="10"/>
    </row>
    <row r="1304" spans="1:14" x14ac:dyDescent="0.25">
      <c r="D1304" s="11"/>
      <c r="E1304" s="11"/>
      <c r="H1304" s="17"/>
      <c r="J1304" s="10"/>
      <c r="K1304" s="10"/>
      <c r="L1304" s="10"/>
      <c r="M1304" s="10"/>
      <c r="N1304" s="10"/>
    </row>
    <row r="1305" spans="1:14" x14ac:dyDescent="0.25">
      <c r="A1305" s="10"/>
      <c r="B1305" s="10"/>
      <c r="E1305" s="11"/>
      <c r="F1305" s="10"/>
      <c r="G1305" s="10"/>
      <c r="H1305" s="10"/>
      <c r="I1305" s="10"/>
      <c r="J1305" s="10"/>
      <c r="K1305" s="10"/>
      <c r="L1305" s="10"/>
      <c r="M1305" s="10"/>
      <c r="N1305" s="10"/>
    </row>
    <row r="1306" spans="1:14" x14ac:dyDescent="0.25">
      <c r="E1306" s="11"/>
    </row>
    <row r="1309" spans="1:14" x14ac:dyDescent="0.25">
      <c r="A1309" s="10"/>
      <c r="B1309" s="10"/>
      <c r="C1309" s="11"/>
      <c r="D1309" s="11"/>
      <c r="E1309" s="11"/>
      <c r="F1309" s="10"/>
      <c r="G1309" s="10"/>
      <c r="H1309" s="10"/>
      <c r="I1309" s="10"/>
      <c r="J1309" s="10"/>
      <c r="K1309" s="10"/>
      <c r="L1309" s="10"/>
      <c r="M1309" s="10"/>
      <c r="N1309" s="10"/>
    </row>
  </sheetData>
  <autoFilter ref="F1:F1309"/>
  <customSheetViews>
    <customSheetView guid="{C6024331-E149-433D-9547-6059F0660EF7}" scale="60" showPageBreaks="1" showGridLines="0" fitToPage="1" printArea="1" showAutoFilter="1" hiddenRows="1">
      <pane xSplit="1" ySplit="8" topLeftCell="B387" activePane="bottomRight" state="frozen"/>
      <selection pane="bottomRight" activeCell="M396" sqref="M396"/>
      <rowBreaks count="10" manualBreakCount="10">
        <brk id="208" max="13" man="1"/>
        <brk id="238" max="13" man="1"/>
        <brk id="261" max="13" man="1"/>
        <brk id="272" max="13" man="1"/>
        <brk id="803" max="13" man="1"/>
        <brk id="871" max="13" man="1"/>
        <brk id="933" max="13" man="1"/>
        <brk id="988" max="13" man="1"/>
        <brk id="1004" max="13" man="1"/>
        <brk id="1069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8" scale="65" fitToHeight="0" orientation="landscape" r:id="rId1"/>
      <headerFooter differentFirst="1" alignWithMargins="0">
        <oddHeader>&amp;C&amp;P</oddHeader>
      </headerFooter>
      <autoFilter ref="G1:G1208"/>
    </customSheetView>
    <customSheetView guid="{2F5252A3-947C-447A-879C-2BB42AA8ED70}" scale="65" showPageBreaks="1" showGridLines="0" fitToPage="1" printArea="1" hiddenRows="1" view="pageBreakPreview">
      <pane xSplit="1" ySplit="8" topLeftCell="B157" activePane="bottomRight" state="frozen"/>
      <selection pane="bottomRight" activeCell="M160" sqref="M160:N160"/>
      <rowBreaks count="7" manualBreakCount="7">
        <brk id="208" max="13" man="1"/>
        <brk id="237" max="13" man="1"/>
        <brk id="792" max="13" man="1"/>
        <brk id="859" max="13" man="1"/>
        <brk id="916" max="13" man="1"/>
        <brk id="965" max="13" man="1"/>
        <brk id="1035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2"/>
      <headerFooter differentFirst="1" alignWithMargins="0">
        <oddHeader>&amp;C&amp;P</oddHeader>
      </headerFooter>
    </customSheetView>
    <customSheetView guid="{7582577F-78B4-44BC-972B-59FC33CDB106}" scale="90" showPageBreaks="1" showGridLines="0" fitToPage="1" printArea="1" hiddenRows="1" view="pageBreakPreview">
      <pane xSplit="1" ySplit="8" topLeftCell="B772" activePane="bottomRight" state="frozen"/>
      <selection pane="bottomRight" activeCell="L1110" sqref="L1110"/>
      <rowBreaks count="5" manualBreakCount="5">
        <brk id="765" max="13" man="1"/>
        <brk id="832" max="13" man="1"/>
        <brk id="889" max="13" man="1"/>
        <brk id="938" max="13" man="1"/>
        <brk id="100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3"/>
      <headerFooter differentFirst="1" alignWithMargins="0">
        <oddHeader>&amp;C&amp;P</oddHeader>
      </headerFooter>
    </customSheetView>
    <customSheetView guid="{F50A9206-6AB2-408A-951F-4EEE8F5FAD12}" scale="50" showGridLines="0" fitToPage="1" printArea="1" hiddenRows="1">
      <pane xSplit="1" ySplit="8" topLeftCell="B309" activePane="bottomRight" state="frozen"/>
      <selection pane="bottomRight" activeCell="G312" sqref="G312"/>
      <rowBreaks count="5" manualBreakCount="5">
        <brk id="781" max="13" man="1"/>
        <brk id="848" max="13" man="1"/>
        <brk id="905" max="13" man="1"/>
        <brk id="954" max="13" man="1"/>
        <brk id="102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4"/>
      <headerFooter differentFirst="1" alignWithMargins="0">
        <oddHeader>&amp;C&amp;P</oddHeader>
      </headerFooter>
    </customSheetView>
    <customSheetView guid="{CE7E3295-8212-47CD-8A03-48CC2539FB31}" scale="90" showPageBreaks="1" showGridLines="0" fitToPage="1" printArea="1" hiddenRows="1" view="pageBreakPreview">
      <pane xSplit="1" ySplit="8" topLeftCell="B106" activePane="bottomRight" state="frozen"/>
      <selection pane="bottomRight" activeCell="K115" sqref="K115"/>
      <rowBreaks count="5" manualBreakCount="5">
        <brk id="791" max="13" man="1"/>
        <brk id="858" max="13" man="1"/>
        <brk id="915" max="13" man="1"/>
        <brk id="964" max="13" man="1"/>
        <brk id="103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5"/>
      <headerFooter differentFirst="1" alignWithMargins="0">
        <oddHeader>&amp;C&amp;P</oddHeader>
      </headerFooter>
    </customSheetView>
    <customSheetView guid="{C0DB3AA3-4D24-4B41-87A3-DA8A70815763}" scale="70" showPageBreaks="1" showGridLines="0" fitToPage="1" printArea="1" hiddenRows="1" view="pageBreakPreview">
      <pane xSplit="1" ySplit="8" topLeftCell="B197" activePane="bottomRight" state="frozen"/>
      <selection pane="bottomRight" activeCell="M201" sqref="M201"/>
      <rowBreaks count="5" manualBreakCount="5">
        <brk id="794" max="13" man="1"/>
        <brk id="861" max="13" man="1"/>
        <brk id="918" max="13" man="1"/>
        <brk id="967" max="13" man="1"/>
        <brk id="1037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6"/>
      <headerFooter differentFirst="1" alignWithMargins="0">
        <oddHeader>&amp;C&amp;P</oddHeader>
      </headerFooter>
    </customSheetView>
    <customSheetView guid="{FCF7F1B7-7408-46F6-A57C-275B0DCDA378}" scale="80" showPageBreaks="1" showGridLines="0" fitToPage="1" printArea="1" hiddenRows="1">
      <pane xSplit="1" ySplit="8" topLeftCell="B19" activePane="bottomRight" state="frozen"/>
      <selection pane="bottomRight" activeCell="N20" sqref="N20"/>
      <rowBreaks count="5" manualBreakCount="5">
        <brk id="795" max="13" man="1"/>
        <brk id="862" max="13" man="1"/>
        <brk id="919" max="13" man="1"/>
        <brk id="968" max="13" man="1"/>
        <brk id="103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7"/>
      <headerFooter differentFirst="1" alignWithMargins="0">
        <oddHeader>&amp;C&amp;P</oddHeader>
      </headerFooter>
    </customSheetView>
    <customSheetView guid="{D48290BD-F041-4E87-A86A-92DC79D1C4BC}" scale="92" showPageBreaks="1" showGridLines="0" fitToPage="1" printArea="1" hiddenRows="1">
      <pane xSplit="1" ySplit="8" topLeftCell="G199" activePane="bottomRight" state="frozen"/>
      <selection pane="bottomRight" activeCell="N199" sqref="N199"/>
      <rowBreaks count="5" manualBreakCount="5">
        <brk id="823" max="13" man="1"/>
        <brk id="890" max="13" man="1"/>
        <brk id="947" max="13" man="1"/>
        <brk id="996" max="13" man="1"/>
        <brk id="1066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8"/>
      <headerFooter differentFirst="1" alignWithMargins="0">
        <oddHeader>&amp;C&amp;P</oddHeader>
      </headerFooter>
    </customSheetView>
    <customSheetView guid="{84351553-D1E6-4EE1-9920-444E0BAC9337}" scale="90" showPageBreaks="1" showGridLines="0" fitToPage="1" printArea="1" hiddenRows="1" topLeftCell="A7">
      <pane xSplit="2" ySplit="2" topLeftCell="D89" activePane="bottomRight" state="frozen"/>
      <selection pane="bottomRight" activeCell="M73" sqref="M73:M95"/>
      <rowBreaks count="7" manualBreakCount="7">
        <brk id="765" max="13" man="1"/>
        <brk id="897" max="13" man="1"/>
        <brk id="942" max="13" man="1"/>
        <brk id="976" max="13" man="1"/>
        <brk id="984" max="13" man="1"/>
        <brk id="1021" max="13" man="1"/>
        <brk id="1061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9"/>
      <headerFooter differentFirst="1" alignWithMargins="0">
        <oddHeader>&amp;C&amp;P</oddHeader>
      </headerFooter>
    </customSheetView>
    <customSheetView guid="{C0433F86-6D50-4DAD-AF26-049B602C8C8C}" scale="90" showPageBreaks="1" showGridLines="0" fitToPage="1" printArea="1" hiddenRows="1">
      <pane xSplit="1" ySplit="8" topLeftCell="D381" activePane="bottomRight" state="frozen"/>
      <selection pane="bottomRight" activeCell="N381" sqref="N381:N384"/>
      <rowBreaks count="7" manualBreakCount="7">
        <brk id="746" max="13" man="1"/>
        <brk id="878" max="13" man="1"/>
        <brk id="923" max="13" man="1"/>
        <brk id="957" max="13" man="1"/>
        <brk id="965" max="13" man="1"/>
        <brk id="1002" max="13" man="1"/>
        <brk id="1042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10"/>
      <headerFooter differentFirst="1" alignWithMargins="0">
        <oddHeader>&amp;C&amp;P</oddHeader>
      </headerFooter>
    </customSheetView>
  </customSheetViews>
  <mergeCells count="29">
    <mergeCell ref="F817:F819"/>
    <mergeCell ref="F199:F200"/>
    <mergeCell ref="A1035:A1036"/>
    <mergeCell ref="C1035:C1036"/>
    <mergeCell ref="B1035:B1036"/>
    <mergeCell ref="E1035:E1036"/>
    <mergeCell ref="D1035:D1036"/>
    <mergeCell ref="A817:A819"/>
    <mergeCell ref="C535:C536"/>
    <mergeCell ref="A535:A536"/>
    <mergeCell ref="A199:A200"/>
    <mergeCell ref="E199:E200"/>
    <mergeCell ref="D199:D200"/>
    <mergeCell ref="C199:C200"/>
    <mergeCell ref="B199:B200"/>
    <mergeCell ref="E817:E819"/>
    <mergeCell ref="A4:F4"/>
    <mergeCell ref="A6:A8"/>
    <mergeCell ref="B6:B8"/>
    <mergeCell ref="C6:C8"/>
    <mergeCell ref="F6:F8"/>
    <mergeCell ref="D6:D8"/>
    <mergeCell ref="E6:E8"/>
    <mergeCell ref="D817:D819"/>
    <mergeCell ref="C817:C819"/>
    <mergeCell ref="B817:B819"/>
    <mergeCell ref="E535:E536"/>
    <mergeCell ref="D535:D536"/>
    <mergeCell ref="B535:B536"/>
  </mergeCells>
  <phoneticPr fontId="0" type="noConversion"/>
  <printOptions horizontalCentered="1"/>
  <pageMargins left="0.15748031496062992" right="0.15748031496062992" top="0.35433070866141736" bottom="0.17" header="0.15748031496062992" footer="0.17"/>
  <pageSetup paperSize="9" scale="82" fitToHeight="0" orientation="landscape" r:id="rId11"/>
  <headerFooter differentFirst="1" alignWithMargins="0">
    <oddHeader>&amp;C&amp;P</oddHeader>
  </headerFooter>
  <rowBreaks count="2" manualBreakCount="2">
    <brk id="934" max="5" man="1"/>
    <brk id="11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Леонова Анна Владимировна</cp:lastModifiedBy>
  <cp:lastPrinted>2021-09-10T08:42:11Z</cp:lastPrinted>
  <dcterms:created xsi:type="dcterms:W3CDTF">2009-11-20T12:52:24Z</dcterms:created>
  <dcterms:modified xsi:type="dcterms:W3CDTF">2021-09-10T08:44:25Z</dcterms:modified>
</cp:coreProperties>
</file>