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<sst xmlns="http://schemas.openxmlformats.org/spreadsheetml/2006/main" count="69" uniqueCount="59">
  <si>
    <t>№</t>
  </si>
  <si>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</si>
  <si>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</si>
  <si>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</si>
  <si>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</si>
  <si>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</si>
  <si>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>Перечень строек и объектов,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</si>
  <si>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</si>
  <si>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к Закону Ярославской области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</si>
  <si>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</si>
  <si>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</si>
  <si>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</si>
  <si>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Рыбинский муниципальный район</t>
  </si>
  <si>
    <t>Ростовский муниципальный округ</t>
  </si>
  <si>
    <t>Угличский муниципальный район</t>
  </si>
  <si>
    <t>Тутаевский муниципальный район</t>
  </si>
  <si>
    <t>Большесельский муниципальный округ</t>
  </si>
  <si>
    <t>Борисоглебский муниципальный район</t>
  </si>
  <si>
    <t>Брейтовский муниципальный округ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</si>
  <si>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</si>
  <si>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</si>
  <si>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</si>
  <si>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</si>
  <si>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</si>
  <si>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округ</t>
  </si>
  <si>
    <t>Переславский муниципальный округ</t>
  </si>
  <si>
    <t>Приложение 24</t>
  </si>
  <si>
    <t>Строительство и модернизация автомобильных дорог общего пользования, в том числе в поселениях</t>
  </si>
  <si>
    <t>Федеральная целевая программа "Модернизация транспортной системы России (2002-2010) годы". Подпрограмма "Автомобильные дороги"</t>
  </si>
  <si>
    <t>Строительство I очереди обхода г. Ярославля с мостом через реку Волгу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</si>
  <si>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</si>
  <si>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Реконструкция автодороги Некрасовское - Турово</t>
  </si>
  <si>
    <t>Строительство автодороги Липки - Мешково - Великий Мох</t>
  </si>
  <si>
    <t>Реконструкция автодороги Нагорье - Кубринск - граница Московской области в Переславском муниципальном районе</t>
  </si>
  <si>
    <t xml:space="preserve">Обеспечение автомобильными дорогами новых микрорайонов </t>
  </si>
  <si>
    <t>2.</t>
  </si>
  <si>
    <t xml:space="preserve">Сумма,           2011 год            тыс. руб.    </t>
  </si>
  <si>
    <t>Реконструкция Юго-Западной окружной дороги г. Ярославля</t>
  </si>
  <si>
    <t>Реконструкция объектов Московского проспекта и улично-дорожной сети г. Ярославля</t>
  </si>
  <si>
    <t>Строительство автодороги подъезд к Варегово-2 (д.Старое Варегово)</t>
  </si>
  <si>
    <t xml:space="preserve">  2009 год        (тыс. руб.)</t>
  </si>
  <si>
    <t xml:space="preserve">  2010 год        (тыс. руб.)</t>
  </si>
  <si>
    <t>Строительство областной психиатрической больницы, Ярославский муниципальный район</t>
  </si>
  <si>
    <t>3.</t>
  </si>
  <si>
    <t>4.</t>
  </si>
  <si>
    <t>5.</t>
  </si>
  <si>
    <t>Федеральная целевая программа "Развитие физической культуры и спорта в Российской Федерации на 2006-2015 годы"</t>
  </si>
  <si>
    <t>финансируемых за счет средств Федеральной адресной инвестиционной программы и федеральных целевых программ на 2009 год                                                               и на плановый период 2010 года</t>
  </si>
  <si>
    <t>Строительство автодорог, тротуаров и подъездных путей, микрорайона массовой малоэтажной застройки МКР № 2 городского поселения Ростов Ростовского муниципального района и подъездных путей к нему</t>
  </si>
  <si>
    <t>Строительство автодороги Андреевское - Муравьево - Лесное Варегово</t>
  </si>
  <si>
    <t>Строительство автодороги Богородское - граница Тверской области</t>
  </si>
  <si>
    <t>Строительство автодороги Гладышево - Сменцево</t>
  </si>
  <si>
    <t>Строительство автодороги Туношна - Бурмакино - Новое</t>
  </si>
  <si>
    <t>Реконструкция стадиона "Шинник" (I очередь, реконструкция "Южной трибуны"), г. Ярославль</t>
  </si>
  <si>
    <t>Строительство перинатального центра, г. Ярославль</t>
  </si>
  <si>
    <t>Строительство подъезда к д. Правдино в Некоузском муниципальном районе</t>
  </si>
  <si>
    <t>Строительство концертно-зрелищного центра,                                             г. Ярославль</t>
  </si>
  <si>
    <t xml:space="preserve">Строительство крытого катка с искусственным льдом,                                        г. Переславль-Залесский  </t>
  </si>
  <si>
    <t>от 08.12.2008 № 59-з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</si>
</sst>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_р_."/>
  </numFmts>
  <fonts count="26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Times New Roman CYR"/>
      <family val="1"/>
    </font>
    <font>
      <i/>
      <sz val="12"/>
      <color indexed="8"/>
      <name val="Arial Cyr"/>
      <family val="0"/>
    </font>
    <font>
      <sz val="10"/>
      <name val="Times New Roman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2"/>
      <color indexed="10"/>
      <name val="Times New Roman Cyr"/>
      <family val="1"/>
    </font>
    <font>
      <b/>
      <sz val="12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65" fontId="14" fillId="0" borderId="1" xfId="23" applyNumberFormat="1" applyFont="1" applyBorder="1" applyAlignment="1">
      <alignment/>
    </xf>
    <xf numFmtId="0" fontId="13" fillId="0" borderId="1" xfId="0" applyFont="1" applyBorder="1" applyAlignment="1">
      <alignment horizontal="left" vertical="top" wrapText="1"/>
    </xf>
    <xf numFmtId="165" fontId="16" fillId="0" borderId="1" xfId="23" applyNumberFormat="1" applyFont="1" applyBorder="1" applyAlignment="1">
      <alignment/>
    </xf>
    <xf numFmtId="165" fontId="18" fillId="0" borderId="1" xfId="23" applyNumberFormat="1" applyFont="1" applyBorder="1" applyAlignment="1">
      <alignment/>
    </xf>
    <xf numFmtId="165" fontId="1" fillId="0" borderId="1" xfId="23" applyNumberFormat="1" applyFont="1" applyBorder="1" applyAlignment="1">
      <alignment/>
    </xf>
    <xf numFmtId="165" fontId="17" fillId="0" borderId="1" xfId="23" applyNumberFormat="1" applyFont="1" applyBorder="1" applyAlignment="1">
      <alignment/>
    </xf>
    <xf numFmtId="165" fontId="22" fillId="0" borderId="1" xfId="23" applyNumberFormat="1" applyFont="1" applyBorder="1" applyAlignment="1">
      <alignment/>
    </xf>
    <xf numFmtId="0" fontId="24" fillId="0" borderId="0" xfId="0" applyFont="1" applyAlignment="1">
      <alignment/>
    </xf>
    <xf numFmtId="165" fontId="13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165" fontId="19" fillId="0" borderId="1" xfId="23" applyNumberFormat="1" applyFont="1" applyFill="1" applyBorder="1" applyAlignment="1">
      <alignment horizontal="right" wrapText="1"/>
    </xf>
    <xf numFmtId="165" fontId="1" fillId="0" borderId="1" xfId="23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17" fillId="0" borderId="1" xfId="23" applyNumberFormat="1" applyFont="1" applyFill="1" applyBorder="1" applyAlignment="1">
      <alignment horizontal="right" wrapText="1"/>
    </xf>
    <xf numFmtId="165" fontId="14" fillId="0" borderId="1" xfId="23" applyNumberFormat="1" applyFont="1" applyBorder="1" applyAlignment="1">
      <alignment horizontal="right" wrapText="1"/>
    </xf>
    <xf numFmtId="165" fontId="15" fillId="0" borderId="1" xfId="23" applyNumberFormat="1" applyFont="1" applyBorder="1" applyAlignment="1">
      <alignment horizontal="right" wrapText="1"/>
    </xf>
    <xf numFmtId="166" fontId="1" fillId="0" borderId="1" xfId="20" applyNumberFormat="1" applyFont="1" applyFill="1" applyBorder="1" applyAlignment="1">
      <alignment horizontal="right" wrapText="1"/>
      <protection/>
    </xf>
    <xf numFmtId="165" fontId="16" fillId="0" borderId="1" xfId="23" applyNumberFormat="1" applyFont="1" applyFill="1" applyBorder="1" applyAlignment="1">
      <alignment horizontal="right" wrapText="1"/>
    </xf>
    <xf numFmtId="166" fontId="17" fillId="0" borderId="1" xfId="20" applyNumberFormat="1" applyFont="1" applyFill="1" applyBorder="1" applyAlignment="1">
      <alignment horizontal="right" wrapText="1"/>
      <protection/>
    </xf>
    <xf numFmtId="1" fontId="14" fillId="0" borderId="1" xfId="23" applyNumberFormat="1" applyFont="1" applyFill="1" applyBorder="1" applyAlignment="1">
      <alignment horizontal="right" wrapText="1"/>
    </xf>
    <xf numFmtId="1" fontId="16" fillId="0" borderId="1" xfId="23" applyNumberFormat="1" applyFont="1" applyFill="1" applyBorder="1" applyAlignment="1">
      <alignment horizontal="right" wrapText="1"/>
    </xf>
    <xf numFmtId="165" fontId="14" fillId="0" borderId="1" xfId="23" applyNumberFormat="1" applyFont="1" applyFill="1" applyBorder="1" applyAlignment="1">
      <alignment horizontal="right" wrapText="1"/>
    </xf>
    <xf numFmtId="0" fontId="16" fillId="0" borderId="1" xfId="23" applyNumberFormat="1" applyFont="1" applyFill="1" applyBorder="1" applyAlignment="1">
      <alignment horizontal="right" wrapText="1"/>
    </xf>
    <xf numFmtId="1" fontId="1" fillId="0" borderId="1" xfId="23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vertical="top" wrapText="1"/>
    </xf>
    <xf numFmtId="49" fontId="1" fillId="0" borderId="1" xfId="18" applyNumberFormat="1" applyFont="1" applyFill="1" applyBorder="1" applyAlignment="1">
      <alignment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49" fontId="2" fillId="0" borderId="1" xfId="18" applyNumberFormat="1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/>
    </xf>
    <xf numFmtId="0" fontId="20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wrapText="1"/>
      <protection/>
    </xf>
    <xf numFmtId="0" fontId="17" fillId="0" borderId="1" xfId="0" applyFont="1" applyFill="1" applyBorder="1" applyAlignment="1">
      <alignment/>
    </xf>
    <xf numFmtId="0" fontId="23" fillId="0" borderId="1" xfId="0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/>
    </xf>
    <xf numFmtId="0" fontId="17" fillId="0" borderId="1" xfId="19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/>
    </xf>
    <xf numFmtId="0" fontId="19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АИП 2009-2012  24-08-2008" xfId="18"/>
    <cellStyle name="Обычный_АИП2009-2011 30.9" xfId="19"/>
    <cellStyle name="Обычный_Проект АИП 2009-2012 (Софинанс)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75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60.375" style="1" customWidth="1"/>
    <col min="3" max="3" width="13.375" style="0" customWidth="1"/>
    <col min="4" max="4" width="14.125" style="0" customWidth="1"/>
    <col min="5" max="5" width="9.625" style="0" hidden="1" customWidth="1"/>
  </cols>
  <sheetData>
    <row r="1" spans="1:5" s="7" customFormat="1" ht="15.75">
      <c r="A1" s="1"/>
      <c r="B1" s="63" t="s">
        <v>26</v>
      </c>
      <c r="C1" s="63"/>
      <c r="D1" s="63"/>
      <c r="E1" s="11"/>
    </row>
    <row r="2" spans="1:5" s="7" customFormat="1" ht="15.75">
      <c r="A2" s="1"/>
      <c r="B2" s="63" t="s">
        <v>8</v>
      </c>
      <c r="C2" s="63"/>
      <c r="D2" s="63"/>
      <c r="E2" s="11"/>
    </row>
    <row r="3" spans="1:5" s="7" customFormat="1" ht="15.75">
      <c r="A3" s="1"/>
      <c r="B3" s="63" t="s">
        <v>58</v>
      </c>
      <c r="C3" s="63"/>
      <c r="D3" s="63"/>
      <c r="E3" s="11"/>
    </row>
    <row r="4" spans="1:3" ht="18.75">
      <c r="A4" s="5"/>
      <c r="B4" s="5"/>
      <c r="C4" s="6"/>
    </row>
    <row r="5" spans="1:3" ht="18.75">
      <c r="A5" s="5"/>
      <c r="B5" s="5"/>
      <c r="C5" s="6"/>
    </row>
    <row r="6" spans="1:5" ht="18.75">
      <c r="A6" s="67" t="s">
        <v>6</v>
      </c>
      <c r="B6" s="67"/>
      <c r="C6" s="67"/>
      <c r="D6" s="67"/>
      <c r="E6" s="12"/>
    </row>
    <row r="7" spans="1:5" ht="57" customHeight="1">
      <c r="A7" s="68" t="s">
        <v>47</v>
      </c>
      <c r="B7" s="68"/>
      <c r="C7" s="68"/>
      <c r="D7" s="68"/>
      <c r="E7" s="13"/>
    </row>
    <row r="8" ht="24" customHeight="1"/>
    <row r="9" spans="1:5" s="7" customFormat="1" ht="35.25" customHeight="1">
      <c r="A9" s="2" t="s">
        <v>0</v>
      </c>
      <c r="B9" s="3" t="s">
        <v>1</v>
      </c>
      <c r="C9" s="4" t="s">
        <v>40</v>
      </c>
      <c r="D9" s="4" t="s">
        <v>41</v>
      </c>
      <c r="E9" s="4" t="s">
        <v>36</v>
      </c>
    </row>
    <row r="10" spans="1:7" s="7" customFormat="1" ht="57" customHeight="1">
      <c r="A10" s="66" t="s">
        <v>7</v>
      </c>
      <c r="B10" s="66"/>
      <c r="C10" s="29">
        <f>C11+C24</f>
        <v>7424263</v>
      </c>
      <c r="D10" s="29">
        <f>D11+D24</f>
        <v>4928240</v>
      </c>
      <c r="E10" s="15">
        <f>E11</f>
        <v>0</v>
      </c>
      <c r="F10" s="9"/>
      <c r="G10" s="9"/>
    </row>
    <row r="11" spans="1:7" s="7" customFormat="1" ht="15.75">
      <c r="A11" s="14" t="s">
        <v>2</v>
      </c>
      <c r="B11" s="16" t="s">
        <v>3</v>
      </c>
      <c r="C11" s="29">
        <f>C12+C16</f>
        <v>6065680</v>
      </c>
      <c r="D11" s="29">
        <f>D12</f>
        <v>4238240</v>
      </c>
      <c r="E11" s="15">
        <f>E12</f>
        <v>0</v>
      </c>
      <c r="F11" s="9"/>
      <c r="G11" s="9"/>
    </row>
    <row r="12" spans="1:7" s="7" customFormat="1" ht="49.5" customHeight="1">
      <c r="A12" s="57" t="s">
        <v>4</v>
      </c>
      <c r="B12" s="39" t="s">
        <v>28</v>
      </c>
      <c r="C12" s="30">
        <f>SUM(C13:C15)</f>
        <v>5777680</v>
      </c>
      <c r="D12" s="30">
        <f>SUM(D13:D15)</f>
        <v>4238240</v>
      </c>
      <c r="E12" s="15">
        <f>E13</f>
        <v>0</v>
      </c>
      <c r="F12" s="9"/>
      <c r="G12" s="9"/>
    </row>
    <row r="13" spans="1:7" s="7" customFormat="1" ht="31.5">
      <c r="A13" s="58"/>
      <c r="B13" s="40" t="s">
        <v>29</v>
      </c>
      <c r="C13" s="31">
        <f>2369400+338520</f>
        <v>2707920</v>
      </c>
      <c r="D13" s="32">
        <f>1116000+404000</f>
        <v>1520000</v>
      </c>
      <c r="E13" s="17">
        <v>0</v>
      </c>
      <c r="F13" s="9"/>
      <c r="G13" s="9"/>
    </row>
    <row r="14" spans="1:7" s="7" customFormat="1" ht="21.75" customHeight="1">
      <c r="A14" s="58"/>
      <c r="B14" s="40" t="s">
        <v>37</v>
      </c>
      <c r="C14" s="31">
        <f>500000+92000</f>
        <v>592000</v>
      </c>
      <c r="D14" s="32">
        <f>647600+92400</f>
        <v>740000</v>
      </c>
      <c r="E14" s="17">
        <v>0</v>
      </c>
      <c r="F14" s="9"/>
      <c r="G14" s="9"/>
    </row>
    <row r="15" spans="1:7" s="7" customFormat="1" ht="31.5">
      <c r="A15" s="58"/>
      <c r="B15" s="40" t="s">
        <v>38</v>
      </c>
      <c r="C15" s="31">
        <f>1548600+929160</f>
        <v>2477760</v>
      </c>
      <c r="D15" s="32">
        <f>1236400+741840</f>
        <v>1978240</v>
      </c>
      <c r="E15" s="17"/>
      <c r="F15" s="9"/>
      <c r="G15" s="9"/>
    </row>
    <row r="16" spans="1:7" s="7" customFormat="1" ht="45" customHeight="1">
      <c r="A16" s="58" t="s">
        <v>35</v>
      </c>
      <c r="B16" s="41" t="s">
        <v>30</v>
      </c>
      <c r="C16" s="33">
        <f>SUM(C17:C23)</f>
        <v>288000</v>
      </c>
      <c r="D16" s="34"/>
      <c r="E16" s="17"/>
      <c r="F16" s="9"/>
      <c r="G16" s="9"/>
    </row>
    <row r="17" spans="1:7" s="7" customFormat="1" ht="31.5">
      <c r="A17" s="58"/>
      <c r="B17" s="42" t="s">
        <v>39</v>
      </c>
      <c r="C17" s="31">
        <v>23772</v>
      </c>
      <c r="D17" s="35"/>
      <c r="E17" s="17"/>
      <c r="F17" s="9"/>
      <c r="G17" s="9"/>
    </row>
    <row r="18" spans="1:7" s="7" customFormat="1" ht="31.5">
      <c r="A18" s="58"/>
      <c r="B18" s="42" t="s">
        <v>49</v>
      </c>
      <c r="C18" s="31">
        <v>30342</v>
      </c>
      <c r="D18" s="35"/>
      <c r="E18" s="17"/>
      <c r="F18" s="9"/>
      <c r="G18" s="9"/>
    </row>
    <row r="19" spans="1:7" s="7" customFormat="1" ht="30" customHeight="1">
      <c r="A19" s="58"/>
      <c r="B19" s="42" t="s">
        <v>50</v>
      </c>
      <c r="C19" s="31">
        <v>31932</v>
      </c>
      <c r="D19" s="35"/>
      <c r="E19" s="17"/>
      <c r="F19" s="9"/>
      <c r="G19" s="9"/>
    </row>
    <row r="20" spans="1:7" s="7" customFormat="1" ht="15.75">
      <c r="A20" s="58"/>
      <c r="B20" s="42" t="s">
        <v>51</v>
      </c>
      <c r="C20" s="31">
        <v>83472</v>
      </c>
      <c r="D20" s="35"/>
      <c r="E20" s="17"/>
      <c r="F20" s="9"/>
      <c r="G20" s="9"/>
    </row>
    <row r="21" spans="1:7" s="7" customFormat="1" ht="15.75">
      <c r="A21" s="58"/>
      <c r="B21" s="42" t="s">
        <v>52</v>
      </c>
      <c r="C21" s="31">
        <v>40768</v>
      </c>
      <c r="D21" s="35"/>
      <c r="E21" s="17"/>
      <c r="F21" s="9"/>
      <c r="G21" s="9"/>
    </row>
    <row r="22" spans="1:7" s="7" customFormat="1" ht="18.75" customHeight="1">
      <c r="A22" s="58"/>
      <c r="B22" s="42" t="s">
        <v>31</v>
      </c>
      <c r="C22" s="31">
        <v>49714</v>
      </c>
      <c r="D22" s="35"/>
      <c r="E22" s="17"/>
      <c r="F22" s="9"/>
      <c r="G22" s="9"/>
    </row>
    <row r="23" spans="1:7" s="7" customFormat="1" ht="21" customHeight="1">
      <c r="A23" s="58"/>
      <c r="B23" s="42" t="s">
        <v>32</v>
      </c>
      <c r="C23" s="31">
        <v>28000</v>
      </c>
      <c r="D23" s="35"/>
      <c r="E23" s="17"/>
      <c r="F23" s="9"/>
      <c r="G23" s="9"/>
    </row>
    <row r="24" spans="1:7" s="7" customFormat="1" ht="21" customHeight="1">
      <c r="A24" s="58" t="s">
        <v>9</v>
      </c>
      <c r="B24" s="43" t="s">
        <v>10</v>
      </c>
      <c r="C24" s="36">
        <f>C25+C48+C50+C51+C52</f>
        <v>1358583</v>
      </c>
      <c r="D24" s="36">
        <f>D25+D48+D50+D51+D52</f>
        <v>690000</v>
      </c>
      <c r="E24" s="17">
        <f>E25</f>
        <v>0</v>
      </c>
      <c r="F24" s="9"/>
      <c r="G24" s="9"/>
    </row>
    <row r="25" spans="1:7" s="7" customFormat="1" ht="33" customHeight="1">
      <c r="A25" s="58" t="s">
        <v>4</v>
      </c>
      <c r="B25" s="39" t="s">
        <v>27</v>
      </c>
      <c r="C25" s="36">
        <f>SUM(C26:C27)</f>
        <v>87700</v>
      </c>
      <c r="D25" s="33"/>
      <c r="E25" s="17">
        <f>E26</f>
        <v>0</v>
      </c>
      <c r="F25" s="9"/>
      <c r="G25" s="9"/>
    </row>
    <row r="26" spans="1:7" s="8" customFormat="1" ht="47.25">
      <c r="A26" s="44"/>
      <c r="B26" s="42" t="s">
        <v>33</v>
      </c>
      <c r="C26" s="31">
        <v>84000</v>
      </c>
      <c r="D26" s="37"/>
      <c r="E26" s="18"/>
      <c r="F26" s="10"/>
      <c r="G26" s="10"/>
    </row>
    <row r="27" spans="1:7" s="8" customFormat="1" ht="31.5">
      <c r="A27" s="44"/>
      <c r="B27" s="42" t="s">
        <v>55</v>
      </c>
      <c r="C27" s="31">
        <v>3700</v>
      </c>
      <c r="D27" s="37"/>
      <c r="E27" s="18"/>
      <c r="F27" s="10"/>
      <c r="G27" s="10"/>
    </row>
    <row r="28" spans="1:5" s="7" customFormat="1" ht="91.5" customHeight="1" hidden="1">
      <c r="A28" s="64" t="s">
        <v>11</v>
      </c>
      <c r="B28" s="65"/>
      <c r="C28" s="26"/>
      <c r="D28" s="26"/>
      <c r="E28" s="20">
        <f>E29</f>
        <v>0</v>
      </c>
    </row>
    <row r="29" spans="1:5" s="7" customFormat="1" ht="19.5" customHeight="1" hidden="1">
      <c r="A29" s="45" t="s">
        <v>2</v>
      </c>
      <c r="B29" s="46" t="s">
        <v>3</v>
      </c>
      <c r="C29" s="26"/>
      <c r="D29" s="26"/>
      <c r="E29" s="20">
        <f>E30</f>
        <v>0</v>
      </c>
    </row>
    <row r="30" spans="1:5" s="7" customFormat="1" ht="19.5" customHeight="1" hidden="1">
      <c r="A30" s="45" t="s">
        <v>4</v>
      </c>
      <c r="B30" s="47"/>
      <c r="C30" s="26"/>
      <c r="D30" s="26"/>
      <c r="E30" s="20">
        <f>E31</f>
        <v>0</v>
      </c>
    </row>
    <row r="31" spans="1:5" s="7" customFormat="1" ht="56.25" customHeight="1" hidden="1">
      <c r="A31" s="48"/>
      <c r="B31" s="49"/>
      <c r="C31" s="26"/>
      <c r="D31" s="26"/>
      <c r="E31" s="19">
        <f>E42+E47</f>
        <v>0</v>
      </c>
    </row>
    <row r="32" spans="1:5" s="7" customFormat="1" ht="36.75" customHeight="1" hidden="1">
      <c r="A32" s="50"/>
      <c r="B32" s="51" t="s">
        <v>12</v>
      </c>
      <c r="C32" s="26"/>
      <c r="D32" s="26"/>
      <c r="E32" s="19"/>
    </row>
    <row r="33" spans="1:5" s="7" customFormat="1" ht="36.75" customHeight="1" hidden="1">
      <c r="A33" s="50"/>
      <c r="B33" s="51" t="s">
        <v>13</v>
      </c>
      <c r="C33" s="26"/>
      <c r="D33" s="26"/>
      <c r="E33" s="19"/>
    </row>
    <row r="34" spans="1:5" s="7" customFormat="1" ht="36.75" customHeight="1" hidden="1">
      <c r="A34" s="50"/>
      <c r="B34" s="51" t="s">
        <v>14</v>
      </c>
      <c r="C34" s="26"/>
      <c r="D34" s="26"/>
      <c r="E34" s="19"/>
    </row>
    <row r="35" spans="1:5" s="7" customFormat="1" ht="36.75" customHeight="1" hidden="1">
      <c r="A35" s="50"/>
      <c r="B35" s="51" t="s">
        <v>15</v>
      </c>
      <c r="C35" s="26"/>
      <c r="D35" s="26"/>
      <c r="E35" s="19"/>
    </row>
    <row r="36" spans="1:5" s="7" customFormat="1" ht="36.75" customHeight="1" hidden="1">
      <c r="A36" s="50"/>
      <c r="B36" s="51" t="s">
        <v>16</v>
      </c>
      <c r="C36" s="26"/>
      <c r="D36" s="26"/>
      <c r="E36" s="19"/>
    </row>
    <row r="37" spans="1:5" s="7" customFormat="1" ht="36.75" customHeight="1" hidden="1">
      <c r="A37" s="50"/>
      <c r="B37" s="51" t="s">
        <v>17</v>
      </c>
      <c r="C37" s="26"/>
      <c r="D37" s="26"/>
      <c r="E37" s="19"/>
    </row>
    <row r="38" spans="1:5" s="7" customFormat="1" ht="36.75" customHeight="1" hidden="1">
      <c r="A38" s="50"/>
      <c r="B38" s="51" t="s">
        <v>18</v>
      </c>
      <c r="C38" s="26"/>
      <c r="D38" s="26"/>
      <c r="E38" s="19"/>
    </row>
    <row r="39" spans="1:5" s="7" customFormat="1" ht="36.75" customHeight="1" hidden="1">
      <c r="A39" s="50"/>
      <c r="B39" s="51" t="s">
        <v>19</v>
      </c>
      <c r="C39" s="26"/>
      <c r="D39" s="26"/>
      <c r="E39" s="19"/>
    </row>
    <row r="40" spans="1:5" s="7" customFormat="1" ht="36.75" customHeight="1" hidden="1">
      <c r="A40" s="50"/>
      <c r="B40" s="51" t="s">
        <v>20</v>
      </c>
      <c r="C40" s="26"/>
      <c r="D40" s="26"/>
      <c r="E40" s="19"/>
    </row>
    <row r="41" spans="1:5" s="7" customFormat="1" ht="18.75" customHeight="1" hidden="1">
      <c r="A41" s="50"/>
      <c r="B41" s="51" t="s">
        <v>21</v>
      </c>
      <c r="C41" s="26"/>
      <c r="D41" s="26"/>
      <c r="E41" s="19"/>
    </row>
    <row r="42" spans="1:5" s="7" customFormat="1" ht="18.75" customHeight="1" hidden="1">
      <c r="A42" s="50"/>
      <c r="B42" s="51"/>
      <c r="C42" s="26"/>
      <c r="D42" s="26"/>
      <c r="E42" s="21"/>
    </row>
    <row r="43" spans="1:5" s="7" customFormat="1" ht="18.75" customHeight="1" hidden="1">
      <c r="A43" s="50"/>
      <c r="B43" s="51" t="s">
        <v>22</v>
      </c>
      <c r="C43" s="26"/>
      <c r="D43" s="26"/>
      <c r="E43" s="21"/>
    </row>
    <row r="44" spans="1:5" s="7" customFormat="1" ht="18.75" customHeight="1" hidden="1">
      <c r="A44" s="50"/>
      <c r="B44" s="51" t="s">
        <v>23</v>
      </c>
      <c r="C44" s="26"/>
      <c r="D44" s="26"/>
      <c r="E44" s="21"/>
    </row>
    <row r="45" spans="1:5" s="7" customFormat="1" ht="18.75" customHeight="1" hidden="1">
      <c r="A45" s="50"/>
      <c r="B45" s="51" t="s">
        <v>24</v>
      </c>
      <c r="C45" s="26"/>
      <c r="D45" s="26"/>
      <c r="E45" s="21"/>
    </row>
    <row r="46" spans="1:5" s="7" customFormat="1" ht="18.75" customHeight="1" hidden="1">
      <c r="A46" s="50"/>
      <c r="B46" s="51" t="s">
        <v>25</v>
      </c>
      <c r="C46" s="26"/>
      <c r="D46" s="26"/>
      <c r="E46" s="21"/>
    </row>
    <row r="47" spans="1:5" s="7" customFormat="1" ht="18.75" customHeight="1" hidden="1">
      <c r="A47" s="50"/>
      <c r="B47" s="51"/>
      <c r="C47" s="26"/>
      <c r="D47" s="26"/>
      <c r="E47" s="21"/>
    </row>
    <row r="48" spans="1:5" s="7" customFormat="1" ht="30" customHeight="1">
      <c r="A48" s="59" t="s">
        <v>35</v>
      </c>
      <c r="B48" s="52" t="s">
        <v>34</v>
      </c>
      <c r="C48" s="33">
        <f>SUM(C49)</f>
        <v>200883</v>
      </c>
      <c r="D48" s="33"/>
      <c r="E48" s="21"/>
    </row>
    <row r="49" spans="1:5" s="7" customFormat="1" ht="63.75" customHeight="1">
      <c r="A49" s="60"/>
      <c r="B49" s="53" t="s">
        <v>48</v>
      </c>
      <c r="C49" s="31">
        <v>200883</v>
      </c>
      <c r="D49" s="37"/>
      <c r="E49" s="21"/>
    </row>
    <row r="50" spans="1:5" s="22" customFormat="1" ht="31.5" customHeight="1">
      <c r="A50" s="59" t="s">
        <v>43</v>
      </c>
      <c r="B50" s="52" t="s">
        <v>42</v>
      </c>
      <c r="C50" s="33">
        <v>70000</v>
      </c>
      <c r="D50" s="33">
        <v>90000</v>
      </c>
      <c r="E50" s="20">
        <v>0</v>
      </c>
    </row>
    <row r="51" spans="1:4" s="7" customFormat="1" ht="15.75">
      <c r="A51" s="59" t="s">
        <v>44</v>
      </c>
      <c r="B51" s="52" t="s">
        <v>54</v>
      </c>
      <c r="C51" s="33">
        <v>200000</v>
      </c>
      <c r="D51" s="33">
        <v>400000</v>
      </c>
    </row>
    <row r="52" spans="1:4" s="7" customFormat="1" ht="33.75" customHeight="1">
      <c r="A52" s="59" t="s">
        <v>45</v>
      </c>
      <c r="B52" s="52" t="s">
        <v>56</v>
      </c>
      <c r="C52" s="33">
        <v>800000</v>
      </c>
      <c r="D52" s="33">
        <v>200000</v>
      </c>
    </row>
    <row r="53" spans="1:4" s="7" customFormat="1" ht="47.25">
      <c r="A53" s="50"/>
      <c r="B53" s="56" t="s">
        <v>11</v>
      </c>
      <c r="C53" s="23">
        <f>C54+C57</f>
        <v>216000</v>
      </c>
      <c r="D53" s="24"/>
    </row>
    <row r="54" spans="1:4" s="7" customFormat="1" ht="15.75">
      <c r="A54" s="58" t="s">
        <v>2</v>
      </c>
      <c r="B54" s="43" t="s">
        <v>3</v>
      </c>
      <c r="C54" s="25">
        <f>C55</f>
        <v>60000</v>
      </c>
      <c r="D54" s="24"/>
    </row>
    <row r="55" spans="1:4" s="7" customFormat="1" ht="47.25">
      <c r="A55" s="61"/>
      <c r="B55" s="52" t="s">
        <v>46</v>
      </c>
      <c r="C55" s="25">
        <f>C56</f>
        <v>60000</v>
      </c>
      <c r="D55" s="24"/>
    </row>
    <row r="56" spans="1:4" s="7" customFormat="1" ht="31.5">
      <c r="A56" s="61"/>
      <c r="B56" s="53" t="s">
        <v>57</v>
      </c>
      <c r="C56" s="26">
        <v>60000</v>
      </c>
      <c r="D56" s="27"/>
    </row>
    <row r="57" spans="1:4" s="7" customFormat="1" ht="15.75">
      <c r="A57" s="58" t="s">
        <v>9</v>
      </c>
      <c r="B57" s="43" t="s">
        <v>10</v>
      </c>
      <c r="C57" s="25">
        <f>C58</f>
        <v>156000</v>
      </c>
      <c r="D57" s="24"/>
    </row>
    <row r="58" spans="1:4" s="7" customFormat="1" ht="31.5">
      <c r="A58" s="62"/>
      <c r="B58" s="52" t="s">
        <v>53</v>
      </c>
      <c r="C58" s="25">
        <v>156000</v>
      </c>
      <c r="D58" s="38"/>
    </row>
    <row r="59" spans="1:4" s="7" customFormat="1" ht="15.75">
      <c r="A59" s="55"/>
      <c r="B59" s="54" t="s">
        <v>5</v>
      </c>
      <c r="C59" s="28">
        <f>C10+C53</f>
        <v>7640263</v>
      </c>
      <c r="D59" s="28">
        <f>D10+D53</f>
        <v>4928240</v>
      </c>
    </row>
  </sheetData>
  <mergeCells count="7">
    <mergeCell ref="B1:D1"/>
    <mergeCell ref="B2:D2"/>
    <mergeCell ref="B3:D3"/>
    <mergeCell ref="A28:B28"/>
    <mergeCell ref="A10:B10"/>
    <mergeCell ref="A6:D6"/>
    <mergeCell ref="A7:D7"/>
  </mergeCells>
  <printOptions/>
  <pageMargins left="0.76" right="0.22" top="0.82" bottom="0.5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 </cp:lastModifiedBy>
  <cp:lastPrinted>2008-12-02T13:01:11Z</cp:lastPrinted>
  <dcterms:created xsi:type="dcterms:W3CDTF">2005-05-06T07:09:42Z</dcterms:created>
  <dcterms:modified xsi:type="dcterms:W3CDTF">2008-12-10T12:32:53Z</dcterms:modified>
  <cp:category/>
  <cp:version/>
  <cp:contentType/>
  <cp:contentStatus/>
</cp:coreProperties>
</file>