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10" yWindow="30" windowWidth="14790" windowHeight="1227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Лист2!$A$1:$M$37</definedName>
  </definedNames>
  <calcPr calcId="145621"/>
</workbook>
</file>

<file path=xl/calcChain.xml><?xml version="1.0" encoding="utf-8"?>
<calcChain xmlns="http://schemas.openxmlformats.org/spreadsheetml/2006/main">
  <c r="L15" i="2" l="1"/>
  <c r="L37" i="2" s="1"/>
  <c r="L16" i="2"/>
  <c r="L35" i="2" s="1"/>
  <c r="L18" i="2"/>
  <c r="L36" i="2" s="1"/>
  <c r="L28" i="2"/>
  <c r="L26" i="2"/>
  <c r="M29" i="2"/>
  <c r="J31" i="2"/>
  <c r="J28" i="2"/>
  <c r="J25" i="2" s="1"/>
  <c r="J26" i="2"/>
  <c r="J23" i="2"/>
  <c r="J21" i="2"/>
  <c r="J20" i="2" s="1"/>
  <c r="J18" i="2"/>
  <c r="J16" i="2"/>
  <c r="J15" i="2" s="1"/>
  <c r="J13" i="2"/>
  <c r="J36" i="2" s="1"/>
  <c r="J11" i="2"/>
  <c r="J10" i="2" s="1"/>
  <c r="H27" i="2"/>
  <c r="H31" i="2"/>
  <c r="H28" i="2"/>
  <c r="H25" i="2" s="1"/>
  <c r="H26" i="2"/>
  <c r="H23" i="2"/>
  <c r="H20" i="2" s="1"/>
  <c r="H21" i="2"/>
  <c r="H18" i="2"/>
  <c r="H16" i="2"/>
  <c r="H35" i="2" s="1"/>
  <c r="H13" i="2"/>
  <c r="H10" i="2" s="1"/>
  <c r="H11" i="2"/>
  <c r="H15" i="2"/>
  <c r="F11" i="2"/>
  <c r="F13" i="2"/>
  <c r="F16" i="2"/>
  <c r="F15" i="2" s="1"/>
  <c r="F18" i="2"/>
  <c r="F21" i="2"/>
  <c r="F23" i="2"/>
  <c r="F20" i="2"/>
  <c r="F28" i="2"/>
  <c r="F26" i="2"/>
  <c r="F31" i="2"/>
  <c r="D34" i="2"/>
  <c r="E33" i="2"/>
  <c r="G33" i="2" s="1"/>
  <c r="I33" i="2" s="1"/>
  <c r="K33" i="2" s="1"/>
  <c r="M33" i="2" s="1"/>
  <c r="E32" i="2"/>
  <c r="E31" i="2" s="1"/>
  <c r="G32" i="2"/>
  <c r="I32" i="2" s="1"/>
  <c r="D31" i="2"/>
  <c r="D28" i="2"/>
  <c r="D25" i="2"/>
  <c r="E27" i="2"/>
  <c r="G27" i="2" s="1"/>
  <c r="D26" i="2"/>
  <c r="E24" i="2"/>
  <c r="G24" i="2" s="1"/>
  <c r="D23" i="2"/>
  <c r="E22" i="2"/>
  <c r="G22" i="2"/>
  <c r="G21" i="2" s="1"/>
  <c r="D21" i="2"/>
  <c r="D20" i="2"/>
  <c r="E19" i="2"/>
  <c r="G19" i="2" s="1"/>
  <c r="E18" i="2"/>
  <c r="D18" i="2"/>
  <c r="E17" i="2"/>
  <c r="E16" i="2"/>
  <c r="E15" i="2"/>
  <c r="D16" i="2"/>
  <c r="D15" i="2" s="1"/>
  <c r="D37" i="2" s="1"/>
  <c r="E14" i="2"/>
  <c r="E13" i="2" s="1"/>
  <c r="G14" i="2"/>
  <c r="I14" i="2" s="1"/>
  <c r="D13" i="2"/>
  <c r="E12" i="2"/>
  <c r="G12" i="2" s="1"/>
  <c r="D11" i="2"/>
  <c r="D10" i="2"/>
  <c r="E26" i="2"/>
  <c r="C30" i="2"/>
  <c r="E30" i="2"/>
  <c r="C11" i="2"/>
  <c r="C35" i="2" s="1"/>
  <c r="C34" i="2" s="1"/>
  <c r="C13" i="2"/>
  <c r="C36" i="2"/>
  <c r="C16" i="2"/>
  <c r="C15" i="2" s="1"/>
  <c r="C18" i="2"/>
  <c r="C21" i="2"/>
  <c r="C20" i="2"/>
  <c r="C23" i="2"/>
  <c r="C26" i="2"/>
  <c r="C28" i="2"/>
  <c r="C25" i="2"/>
  <c r="C31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36" i="2"/>
  <c r="F25" i="2"/>
  <c r="G30" i="2"/>
  <c r="I30" i="2" s="1"/>
  <c r="G28" i="2"/>
  <c r="E28" i="2"/>
  <c r="E25" i="2"/>
  <c r="F10" i="2"/>
  <c r="G17" i="2"/>
  <c r="I17" i="2" s="1"/>
  <c r="E21" i="2"/>
  <c r="K17" i="2" l="1"/>
  <c r="I16" i="2"/>
  <c r="G25" i="2"/>
  <c r="G11" i="2"/>
  <c r="I12" i="2"/>
  <c r="G23" i="2"/>
  <c r="I24" i="2"/>
  <c r="I28" i="2"/>
  <c r="K30" i="2"/>
  <c r="G20" i="2"/>
  <c r="K14" i="2"/>
  <c r="I13" i="2"/>
  <c r="I19" i="2"/>
  <c r="G18" i="2"/>
  <c r="G26" i="2"/>
  <c r="I27" i="2"/>
  <c r="K32" i="2"/>
  <c r="I31" i="2"/>
  <c r="I22" i="2"/>
  <c r="G16" i="2"/>
  <c r="G15" i="2" s="1"/>
  <c r="C10" i="2"/>
  <c r="C37" i="2" s="1"/>
  <c r="E11" i="2"/>
  <c r="G13" i="2"/>
  <c r="G36" i="2" s="1"/>
  <c r="E23" i="2"/>
  <c r="E20" i="2" s="1"/>
  <c r="G31" i="2"/>
  <c r="H36" i="2"/>
  <c r="H34" i="2" s="1"/>
  <c r="H37" i="2" s="1"/>
  <c r="J35" i="2"/>
  <c r="J34" i="2" s="1"/>
  <c r="J37" i="2" s="1"/>
  <c r="F35" i="2"/>
  <c r="F34" i="2" s="1"/>
  <c r="F37" i="2" s="1"/>
  <c r="L34" i="2"/>
  <c r="M32" i="2" l="1"/>
  <c r="K31" i="2"/>
  <c r="M31" i="2" s="1"/>
  <c r="K19" i="2"/>
  <c r="I18" i="2"/>
  <c r="I23" i="2"/>
  <c r="K24" i="2"/>
  <c r="E36" i="2"/>
  <c r="E34" i="2" s="1"/>
  <c r="K22" i="2"/>
  <c r="I21" i="2"/>
  <c r="I20" i="2" s="1"/>
  <c r="I26" i="2"/>
  <c r="I36" i="2" s="1"/>
  <c r="K27" i="2"/>
  <c r="M30" i="2"/>
  <c r="K28" i="2"/>
  <c r="I15" i="2"/>
  <c r="E10" i="2"/>
  <c r="E35" i="2"/>
  <c r="K13" i="2"/>
  <c r="M14" i="2"/>
  <c r="K12" i="2"/>
  <c r="I11" i="2"/>
  <c r="M17" i="2"/>
  <c r="K16" i="2"/>
  <c r="G10" i="2"/>
  <c r="G35" i="2"/>
  <c r="G34" i="2" s="1"/>
  <c r="G37" i="2" l="1"/>
  <c r="I35" i="2"/>
  <c r="I34" i="2" s="1"/>
  <c r="I10" i="2"/>
  <c r="M28" i="2"/>
  <c r="M19" i="2"/>
  <c r="K18" i="2"/>
  <c r="M18" i="2" s="1"/>
  <c r="M16" i="2"/>
  <c r="I25" i="2"/>
  <c r="E37" i="2"/>
  <c r="M22" i="2"/>
  <c r="K21" i="2"/>
  <c r="M27" i="2"/>
  <c r="K26" i="2"/>
  <c r="M26" i="2" s="1"/>
  <c r="M13" i="2"/>
  <c r="M36" i="2" s="1"/>
  <c r="M12" i="2"/>
  <c r="K11" i="2"/>
  <c r="M24" i="2"/>
  <c r="K23" i="2"/>
  <c r="M23" i="2" s="1"/>
  <c r="K35" i="2" l="1"/>
  <c r="K10" i="2"/>
  <c r="M11" i="2"/>
  <c r="M35" i="2" s="1"/>
  <c r="I37" i="2"/>
  <c r="K36" i="2"/>
  <c r="K34" i="2" s="1"/>
  <c r="M34" i="2" s="1"/>
  <c r="M21" i="2"/>
  <c r="K20" i="2"/>
  <c r="M20" i="2" s="1"/>
  <c r="K15" i="2"/>
  <c r="M15" i="2" s="1"/>
  <c r="K25" i="2"/>
  <c r="M25" i="2" s="1"/>
  <c r="K37" i="2" l="1"/>
  <c r="M37" i="2" s="1"/>
  <c r="M10" i="2"/>
</calcChain>
</file>

<file path=xl/sharedStrings.xml><?xml version="1.0" encoding="utf-8"?>
<sst xmlns="http://schemas.openxmlformats.org/spreadsheetml/2006/main" count="166" uniqueCount="137">
  <si>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</si>
  <si>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</si>
  <si>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</si>
  <si>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</si>
  <si>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</si>
  <si>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</si>
  <si>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</si>
  <si>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</si>
  <si>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</si>
  <si>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</si>
  <si>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</si>
  <si>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</si>
  <si>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</si>
  <si>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</si>
  <si>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</si>
  <si>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</si>
  <si>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</si>
  <si>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</si>
  <si>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</si>
  <si>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</si>
  <si>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</si>
  <si>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</si>
  <si>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</si>
  <si>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</si>
  <si>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</si>
  <si>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</si>
  <si>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</si>
  <si>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</si>
  <si>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</si>
  <si>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</si>
  <si>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</si>
  <si>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</si>
  <si>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</si>
  <si>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</si>
  <si>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</si>
  <si>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</si>
  <si>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</si>
  <si>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</si>
  <si>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</si>
  <si>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</si>
  <si>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</si>
  <si>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</si>
  <si>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</si>
  <si>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</si>
  <si>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</si>
  <si>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</si>
  <si>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</si>
  <si>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</si>
  <si>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</si>
  <si>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</si>
  <si>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</si>
  <si>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</si>
  <si>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</si>
  <si>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</si>
  <si>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</si>
  <si>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</si>
  <si>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</si>
  <si>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</si>
  <si>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</si>
  <si>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</si>
  <si>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</si>
  <si>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</si>
  <si>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</si>
  <si>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</si>
  <si>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</si>
  <si>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</si>
  <si>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</si>
  <si>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</si>
  <si>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</si>
  <si>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</si>
  <si>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</si>
  <si>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</si>
  <si>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</si>
  <si>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</si>
  <si>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</si>
  <si>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</si>
  <si>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</si>
  <si>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</si>
  <si>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</si>
  <si>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</si>
  <si>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</si>
  <si>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</si>
  <si>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</si>
  <si>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</si>
  <si>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</si>
  <si>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</si>
  <si>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</si>
  <si>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</si>
  <si>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</si>
  <si>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</si>
  <si>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</si>
  <si>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</si>
  <si>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</si>
  <si>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</si>
  <si>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</si>
  <si>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</si>
  <si>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</si>
  <si>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</si>
  <si>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</si>
  <si>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</si>
  <si>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</si>
  <si>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</si>
  <si>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</si>
  <si>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</si>
  <si>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</si>
  <si>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</si>
  <si>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</si>
  <si>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</si>
  <si>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</si>
  <si>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</si>
  <si>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</si>
  <si>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</si>
  <si>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</si>
  <si>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</si>
  <si>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</si>
  <si>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</si>
  <si>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</si>
  <si>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</si>
  <si>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</si>
  <si>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</si>
  <si>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</si>
  <si>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</si>
  <si>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</si>
  <si>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</si>
  <si>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</si>
  <si>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</si>
  <si>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</si>
  <si>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</si>
  <si>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</si>
  <si>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</si>
  <si>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</si>
  <si>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</si>
  <si>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</si>
  <si>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</si>
  <si>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Приложение 11</t>
  </si>
  <si>
    <t>финансирования дефицита областного бюджета на 2016 год</t>
  </si>
  <si>
    <t>от 07.10.2016 № 55-з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</si>
</sst>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SheetLayoutView="100" workbookViewId="0">
      <pane ySplit="9" topLeftCell="A35" activePane="bottomLeft" state="frozen"/>
      <selection pane="bottomLeft" activeCell="A4" sqref="A4"/>
    </sheetView>
  </sheetViews>
  <sheetFormatPr defaultRowHeight="12.75" x14ac:dyDescent="0.2"/>
  <cols>
    <col min="1" max="1" width="27.85546875" style="24" customWidth="1"/>
    <col min="2" max="2" width="51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customWidth="1"/>
    <col min="14" max="22" width="9.140625" style="24" customWidth="1"/>
    <col min="23" max="16384" width="9.140625" style="24"/>
  </cols>
  <sheetData>
    <row r="1" spans="1:13" ht="15.75" customHeight="1" x14ac:dyDescent="0.25">
      <c r="A1" s="57" t="s">
        <v>134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5.75" customHeight="1" x14ac:dyDescent="0.25">
      <c r="A2" s="57" t="s">
        <v>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5.75" customHeight="1" x14ac:dyDescent="0.25">
      <c r="A3" s="57" t="s">
        <v>136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9.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3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18" customHeight="1" x14ac:dyDescent="0.3">
      <c r="A6" s="55" t="s">
        <v>135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ht="9.75" customHeight="1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ht="4.5" customHeight="1" x14ac:dyDescent="0.3">
      <c r="A8" s="56"/>
      <c r="B8" s="56"/>
    </row>
    <row r="9" spans="1:13" ht="34.5" customHeight="1" x14ac:dyDescent="0.25">
      <c r="A9" s="37" t="s">
        <v>5</v>
      </c>
      <c r="B9" s="37" t="s">
        <v>20</v>
      </c>
      <c r="C9" s="21" t="s">
        <v>128</v>
      </c>
      <c r="D9" s="21" t="s">
        <v>129</v>
      </c>
      <c r="E9" s="21" t="s">
        <v>128</v>
      </c>
      <c r="F9" s="21" t="s">
        <v>130</v>
      </c>
      <c r="G9" s="21" t="s">
        <v>128</v>
      </c>
      <c r="H9" s="21" t="s">
        <v>131</v>
      </c>
      <c r="I9" s="21" t="s">
        <v>128</v>
      </c>
      <c r="J9" s="50" t="s">
        <v>132</v>
      </c>
      <c r="K9" s="21" t="s">
        <v>128</v>
      </c>
      <c r="L9" s="21" t="s">
        <v>133</v>
      </c>
      <c r="M9" s="21" t="s">
        <v>128</v>
      </c>
    </row>
    <row r="10" spans="1:13" ht="51" customHeight="1" x14ac:dyDescent="0.25">
      <c r="A10" s="25" t="s">
        <v>22</v>
      </c>
      <c r="B10" s="28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</row>
    <row r="11" spans="1:13" ht="49.9" customHeight="1" x14ac:dyDescent="0.25">
      <c r="A11" s="25" t="s">
        <v>23</v>
      </c>
      <c r="B11" s="30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</row>
    <row r="12" spans="1:13" ht="64.5" customHeight="1" x14ac:dyDescent="0.25">
      <c r="A12" s="23" t="s">
        <v>7</v>
      </c>
      <c r="B12" s="29" t="s">
        <v>113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</row>
    <row r="13" spans="1:13" ht="50.25" customHeight="1" x14ac:dyDescent="0.25">
      <c r="A13" s="25" t="s">
        <v>24</v>
      </c>
      <c r="B13" s="30" t="s">
        <v>91</v>
      </c>
      <c r="C13" s="26">
        <f t="shared" ref="C13:K13" si="3">C14</f>
        <v>4100000000</v>
      </c>
      <c r="D13" s="26">
        <f t="shared" si="3"/>
        <v>0</v>
      </c>
      <c r="E13" s="26">
        <f t="shared" si="3"/>
        <v>4100000000</v>
      </c>
      <c r="F13" s="26">
        <f t="shared" si="3"/>
        <v>0</v>
      </c>
      <c r="G13" s="26">
        <f t="shared" si="3"/>
        <v>4100000000</v>
      </c>
      <c r="H13" s="26">
        <f t="shared" si="3"/>
        <v>0</v>
      </c>
      <c r="I13" s="26">
        <f t="shared" si="3"/>
        <v>4100000000</v>
      </c>
      <c r="J13" s="26">
        <f t="shared" si="3"/>
        <v>0</v>
      </c>
      <c r="K13" s="26">
        <f t="shared" si="3"/>
        <v>4100000000</v>
      </c>
      <c r="L13" s="26"/>
      <c r="M13" s="26">
        <f t="shared" si="2"/>
        <v>4100000000</v>
      </c>
    </row>
    <row r="14" spans="1:13" ht="63" customHeight="1" x14ac:dyDescent="0.25">
      <c r="A14" s="23" t="s">
        <v>8</v>
      </c>
      <c r="B14" s="29" t="s">
        <v>104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</row>
    <row r="15" spans="1:13" ht="31.5" x14ac:dyDescent="0.25">
      <c r="A15" s="25" t="s">
        <v>73</v>
      </c>
      <c r="B15" s="28" t="s">
        <v>74</v>
      </c>
      <c r="C15" s="26">
        <f t="shared" ref="C15:I15" si="4">C16-C18</f>
        <v>943575100</v>
      </c>
      <c r="D15" s="26">
        <f t="shared" si="4"/>
        <v>0</v>
      </c>
      <c r="E15" s="26">
        <f t="shared" si="4"/>
        <v>943575100</v>
      </c>
      <c r="F15" s="26">
        <f t="shared" si="4"/>
        <v>4084522000</v>
      </c>
      <c r="G15" s="26">
        <f t="shared" si="4"/>
        <v>5028097100</v>
      </c>
      <c r="H15" s="26">
        <f t="shared" si="4"/>
        <v>2755297452</v>
      </c>
      <c r="I15" s="26">
        <f t="shared" si="4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</row>
    <row r="16" spans="1:13" ht="31.5" x14ac:dyDescent="0.25">
      <c r="A16" s="25" t="s">
        <v>75</v>
      </c>
      <c r="B16" s="28" t="s">
        <v>76</v>
      </c>
      <c r="C16" s="26">
        <f t="shared" ref="C16:K16" si="5">C17</f>
        <v>5977925100</v>
      </c>
      <c r="D16" s="26">
        <f t="shared" si="5"/>
        <v>0</v>
      </c>
      <c r="E16" s="26">
        <f t="shared" si="5"/>
        <v>5977925100</v>
      </c>
      <c r="F16" s="26">
        <f t="shared" si="5"/>
        <v>4500000000</v>
      </c>
      <c r="G16" s="26">
        <f t="shared" si="5"/>
        <v>10477925100</v>
      </c>
      <c r="H16" s="26">
        <f t="shared" si="5"/>
        <v>5339819452</v>
      </c>
      <c r="I16" s="26">
        <f t="shared" si="5"/>
        <v>15817744552</v>
      </c>
      <c r="J16" s="26">
        <f t="shared" si="5"/>
        <v>-2256595896</v>
      </c>
      <c r="K16" s="26">
        <f t="shared" si="5"/>
        <v>13561148656</v>
      </c>
      <c r="L16" s="26">
        <f>L17</f>
        <v>4107864723</v>
      </c>
      <c r="M16" s="26">
        <f t="shared" si="2"/>
        <v>17669013379</v>
      </c>
    </row>
    <row r="17" spans="1:13" ht="47.25" x14ac:dyDescent="0.25">
      <c r="A17" s="23" t="s">
        <v>77</v>
      </c>
      <c r="B17" s="27" t="s">
        <v>105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</row>
    <row r="18" spans="1:13" ht="47.25" customHeight="1" x14ac:dyDescent="0.25">
      <c r="A18" s="25" t="s">
        <v>78</v>
      </c>
      <c r="B18" s="52" t="s">
        <v>79</v>
      </c>
      <c r="C18" s="26">
        <f t="shared" ref="C18:K18" si="6">C19</f>
        <v>5034350000</v>
      </c>
      <c r="D18" s="26">
        <f t="shared" si="6"/>
        <v>0</v>
      </c>
      <c r="E18" s="26">
        <f t="shared" si="6"/>
        <v>5034350000</v>
      </c>
      <c r="F18" s="26">
        <f t="shared" si="6"/>
        <v>415478000</v>
      </c>
      <c r="G18" s="26">
        <f t="shared" si="6"/>
        <v>5449828000</v>
      </c>
      <c r="H18" s="26">
        <f t="shared" si="6"/>
        <v>2584522000</v>
      </c>
      <c r="I18" s="26">
        <f t="shared" si="6"/>
        <v>8034350000</v>
      </c>
      <c r="J18" s="26">
        <f t="shared" si="6"/>
        <v>5224836448</v>
      </c>
      <c r="K18" s="26">
        <f t="shared" si="6"/>
        <v>13259186448</v>
      </c>
      <c r="L18" s="26">
        <f>L19</f>
        <v>3253088552</v>
      </c>
      <c r="M18" s="26">
        <f t="shared" si="2"/>
        <v>16512275000</v>
      </c>
    </row>
    <row r="19" spans="1:13" ht="47.45" customHeight="1" x14ac:dyDescent="0.25">
      <c r="A19" s="23" t="s">
        <v>80</v>
      </c>
      <c r="B19" s="29" t="s">
        <v>106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</row>
    <row r="20" spans="1:13" ht="32.450000000000003" customHeight="1" x14ac:dyDescent="0.25">
      <c r="A20" s="25" t="s">
        <v>81</v>
      </c>
      <c r="B20" s="28" t="s">
        <v>94</v>
      </c>
      <c r="C20" s="26">
        <f t="shared" ref="C20:I20" si="7">C21-C23</f>
        <v>-600000000</v>
      </c>
      <c r="D20" s="26">
        <f t="shared" si="7"/>
        <v>0</v>
      </c>
      <c r="E20" s="26">
        <f t="shared" si="7"/>
        <v>-600000000</v>
      </c>
      <c r="F20" s="26">
        <f t="shared" si="7"/>
        <v>-4084522000</v>
      </c>
      <c r="G20" s="26">
        <f t="shared" si="7"/>
        <v>-4684522000</v>
      </c>
      <c r="H20" s="26">
        <f t="shared" si="7"/>
        <v>0</v>
      </c>
      <c r="I20" s="26">
        <f t="shared" si="7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</row>
    <row r="21" spans="1:13" ht="51" customHeight="1" x14ac:dyDescent="0.25">
      <c r="A21" s="25" t="s">
        <v>107</v>
      </c>
      <c r="B21" s="28" t="s">
        <v>95</v>
      </c>
      <c r="C21" s="26">
        <f t="shared" ref="C21:K21" si="8">C22</f>
        <v>4210316876</v>
      </c>
      <c r="D21" s="26">
        <f t="shared" si="8"/>
        <v>32504434</v>
      </c>
      <c r="E21" s="26">
        <f t="shared" si="8"/>
        <v>4242821310</v>
      </c>
      <c r="F21" s="26">
        <f t="shared" si="8"/>
        <v>2738244182</v>
      </c>
      <c r="G21" s="26">
        <f t="shared" si="8"/>
        <v>6981065492</v>
      </c>
      <c r="H21" s="26">
        <f t="shared" si="8"/>
        <v>0</v>
      </c>
      <c r="I21" s="26">
        <f t="shared" si="8"/>
        <v>6981065492</v>
      </c>
      <c r="J21" s="26">
        <f t="shared" si="8"/>
        <v>7564656000</v>
      </c>
      <c r="K21" s="26">
        <f t="shared" si="8"/>
        <v>14545721492</v>
      </c>
      <c r="L21" s="26"/>
      <c r="M21" s="26">
        <f t="shared" si="2"/>
        <v>14545721492</v>
      </c>
    </row>
    <row r="22" spans="1:13" ht="63.75" customHeight="1" x14ac:dyDescent="0.25">
      <c r="A22" s="23" t="s">
        <v>108</v>
      </c>
      <c r="B22" s="46" t="s">
        <v>109</v>
      </c>
      <c r="C22" s="38">
        <v>4210316876</v>
      </c>
      <c r="D22" s="38">
        <v>32504434</v>
      </c>
      <c r="E22" s="38">
        <f>C22+D22</f>
        <v>4242821310</v>
      </c>
      <c r="F22" s="38">
        <v>2738244182</v>
      </c>
      <c r="G22" s="38">
        <f>E22+F22</f>
        <v>6981065492</v>
      </c>
      <c r="H22" s="38"/>
      <c r="I22" s="38">
        <f>G22+H22</f>
        <v>6981065492</v>
      </c>
      <c r="J22" s="38">
        <v>7564656000</v>
      </c>
      <c r="K22" s="38">
        <f>I22+J22</f>
        <v>14545721492</v>
      </c>
      <c r="L22" s="38"/>
      <c r="M22" s="38">
        <f t="shared" si="2"/>
        <v>14545721492</v>
      </c>
    </row>
    <row r="23" spans="1:13" ht="50.45" customHeight="1" x14ac:dyDescent="0.25">
      <c r="A23" s="25" t="s">
        <v>110</v>
      </c>
      <c r="B23" s="28" t="s">
        <v>82</v>
      </c>
      <c r="C23" s="26">
        <f t="shared" ref="C23:K23" si="9">C24</f>
        <v>4810316876</v>
      </c>
      <c r="D23" s="26">
        <f t="shared" si="9"/>
        <v>32504434</v>
      </c>
      <c r="E23" s="26">
        <f t="shared" si="9"/>
        <v>4842821310</v>
      </c>
      <c r="F23" s="26">
        <f t="shared" si="9"/>
        <v>6822766182</v>
      </c>
      <c r="G23" s="26">
        <f t="shared" si="9"/>
        <v>11665587492</v>
      </c>
      <c r="H23" s="26">
        <f t="shared" si="9"/>
        <v>0</v>
      </c>
      <c r="I23" s="26">
        <f t="shared" si="9"/>
        <v>11665587492</v>
      </c>
      <c r="J23" s="26">
        <f t="shared" si="9"/>
        <v>0</v>
      </c>
      <c r="K23" s="26">
        <f t="shared" si="9"/>
        <v>11665587492</v>
      </c>
      <c r="L23" s="26"/>
      <c r="M23" s="26">
        <f t="shared" si="2"/>
        <v>11665587492</v>
      </c>
    </row>
    <row r="24" spans="1:13" ht="64.900000000000006" customHeight="1" x14ac:dyDescent="0.25">
      <c r="A24" s="23" t="s">
        <v>111</v>
      </c>
      <c r="B24" s="27" t="s">
        <v>112</v>
      </c>
      <c r="C24" s="22">
        <v>4810316876</v>
      </c>
      <c r="D24" s="22">
        <v>32504434</v>
      </c>
      <c r="E24" s="38">
        <f>C24+D24</f>
        <v>4842821310</v>
      </c>
      <c r="F24" s="38">
        <v>6822766182</v>
      </c>
      <c r="G24" s="38">
        <f>E24+F24</f>
        <v>11665587492</v>
      </c>
      <c r="H24" s="38"/>
      <c r="I24" s="38">
        <f>G24+H24</f>
        <v>11665587492</v>
      </c>
      <c r="J24" s="38"/>
      <c r="K24" s="38">
        <f>I24+J24</f>
        <v>11665587492</v>
      </c>
      <c r="L24" s="38"/>
      <c r="M24" s="38">
        <f t="shared" si="2"/>
        <v>11665587492</v>
      </c>
    </row>
    <row r="25" spans="1:13" ht="36" customHeight="1" x14ac:dyDescent="0.25">
      <c r="A25" s="25" t="s">
        <v>83</v>
      </c>
      <c r="B25" s="52" t="s">
        <v>92</v>
      </c>
      <c r="C25" s="32">
        <f t="shared" ref="C25:I25" si="10">C28-C26</f>
        <v>772013</v>
      </c>
      <c r="D25" s="32">
        <f t="shared" si="10"/>
        <v>0</v>
      </c>
      <c r="E25" s="32">
        <f t="shared" si="10"/>
        <v>772013</v>
      </c>
      <c r="F25" s="32">
        <f t="shared" si="10"/>
        <v>0</v>
      </c>
      <c r="G25" s="32">
        <f t="shared" si="10"/>
        <v>772013</v>
      </c>
      <c r="H25" s="32">
        <f t="shared" si="10"/>
        <v>-100000000</v>
      </c>
      <c r="I25" s="32">
        <f t="shared" si="10"/>
        <v>-99227987</v>
      </c>
      <c r="J25" s="32">
        <f>J28-J26</f>
        <v>0</v>
      </c>
      <c r="K25" s="32">
        <f>K28-K26</f>
        <v>-99227987</v>
      </c>
      <c r="L25" s="32"/>
      <c r="M25" s="32">
        <f t="shared" si="2"/>
        <v>-99227987</v>
      </c>
    </row>
    <row r="26" spans="1:13" ht="31.5" x14ac:dyDescent="0.25">
      <c r="A26" s="25" t="s">
        <v>85</v>
      </c>
      <c r="B26" s="28" t="s">
        <v>90</v>
      </c>
      <c r="C26" s="26">
        <f t="shared" ref="C26:K26" si="11">C27</f>
        <v>1015911550</v>
      </c>
      <c r="D26" s="26">
        <f t="shared" si="11"/>
        <v>0</v>
      </c>
      <c r="E26" s="26">
        <f t="shared" si="11"/>
        <v>1015911550</v>
      </c>
      <c r="F26" s="26">
        <f t="shared" si="11"/>
        <v>-28125000</v>
      </c>
      <c r="G26" s="26">
        <f t="shared" si="11"/>
        <v>987786550</v>
      </c>
      <c r="H26" s="26">
        <f t="shared" si="11"/>
        <v>-72452500</v>
      </c>
      <c r="I26" s="26">
        <f t="shared" si="11"/>
        <v>915334050</v>
      </c>
      <c r="J26" s="26">
        <f t="shared" si="11"/>
        <v>0</v>
      </c>
      <c r="K26" s="26">
        <f t="shared" si="11"/>
        <v>915334050</v>
      </c>
      <c r="L26" s="26">
        <f>L27</f>
        <v>-19726000</v>
      </c>
      <c r="M26" s="26">
        <f t="shared" si="2"/>
        <v>895608050</v>
      </c>
    </row>
    <row r="27" spans="1:13" s="39" customFormat="1" ht="67.150000000000006" customHeight="1" x14ac:dyDescent="0.25">
      <c r="A27" s="23" t="s">
        <v>116</v>
      </c>
      <c r="B27" s="29" t="s">
        <v>115</v>
      </c>
      <c r="C27" s="22">
        <v>1015911550</v>
      </c>
      <c r="D27" s="22"/>
      <c r="E27" s="38">
        <f>C27+D27</f>
        <v>1015911550</v>
      </c>
      <c r="F27" s="38">
        <v>-28125000</v>
      </c>
      <c r="G27" s="38">
        <f>E27+F27</f>
        <v>987786550</v>
      </c>
      <c r="H27" s="38">
        <f>-172452500+100000000</f>
        <v>-72452500</v>
      </c>
      <c r="I27" s="38">
        <f>G27+H27</f>
        <v>915334050</v>
      </c>
      <c r="J27" s="38"/>
      <c r="K27" s="38">
        <f>I27+J27</f>
        <v>915334050</v>
      </c>
      <c r="L27" s="38">
        <v>-19726000</v>
      </c>
      <c r="M27" s="38">
        <f t="shared" si="2"/>
        <v>895608050</v>
      </c>
    </row>
    <row r="28" spans="1:13" ht="31.5" customHeight="1" x14ac:dyDescent="0.25">
      <c r="A28" s="25" t="s">
        <v>84</v>
      </c>
      <c r="B28" s="28" t="s">
        <v>93</v>
      </c>
      <c r="C28" s="26">
        <f t="shared" ref="C28:I28" si="12">SUM(C29:C30)</f>
        <v>1016683563</v>
      </c>
      <c r="D28" s="26">
        <f t="shared" si="12"/>
        <v>0</v>
      </c>
      <c r="E28" s="26">
        <f t="shared" si="12"/>
        <v>1016683563</v>
      </c>
      <c r="F28" s="26">
        <f t="shared" si="12"/>
        <v>-28125000</v>
      </c>
      <c r="G28" s="26">
        <f t="shared" si="12"/>
        <v>988558563</v>
      </c>
      <c r="H28" s="26">
        <f t="shared" si="12"/>
        <v>-172452500</v>
      </c>
      <c r="I28" s="26">
        <f t="shared" si="12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</row>
    <row r="29" spans="1:13" ht="62.25" hidden="1" customHeight="1" x14ac:dyDescent="0.25">
      <c r="A29" s="41" t="s">
        <v>126</v>
      </c>
      <c r="B29" s="45" t="s">
        <v>127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</row>
    <row r="30" spans="1:13" s="39" customFormat="1" ht="66.75" customHeight="1" x14ac:dyDescent="0.25">
      <c r="A30" s="23" t="s">
        <v>118</v>
      </c>
      <c r="B30" s="29" t="s">
        <v>117</v>
      </c>
      <c r="C30" s="22">
        <f>772013+1015911550</f>
        <v>1016683563</v>
      </c>
      <c r="D30" s="22"/>
      <c r="E30" s="38">
        <f>C30+D30</f>
        <v>1016683563</v>
      </c>
      <c r="F30" s="38">
        <v>-28125000</v>
      </c>
      <c r="G30" s="38">
        <f>E30+F30</f>
        <v>988558563</v>
      </c>
      <c r="H30" s="38">
        <v>-172452500</v>
      </c>
      <c r="I30" s="38">
        <f>G30+H30</f>
        <v>816106063</v>
      </c>
      <c r="J30" s="38"/>
      <c r="K30" s="38">
        <f>I30+J30</f>
        <v>816106063</v>
      </c>
      <c r="L30" s="38">
        <v>-19726000</v>
      </c>
      <c r="M30" s="38">
        <f t="shared" si="2"/>
        <v>796380063</v>
      </c>
    </row>
    <row r="31" spans="1:13" s="39" customFormat="1" ht="33.6" customHeight="1" x14ac:dyDescent="0.25">
      <c r="A31" s="51" t="s">
        <v>120</v>
      </c>
      <c r="B31" s="48" t="s">
        <v>121</v>
      </c>
      <c r="C31" s="35">
        <f t="shared" ref="C31:I31" si="13">C32-C33</f>
        <v>0</v>
      </c>
      <c r="D31" s="35">
        <f t="shared" si="13"/>
        <v>0</v>
      </c>
      <c r="E31" s="35">
        <f t="shared" si="13"/>
        <v>0</v>
      </c>
      <c r="F31" s="35">
        <f t="shared" si="13"/>
        <v>0</v>
      </c>
      <c r="G31" s="35">
        <f t="shared" si="13"/>
        <v>0</v>
      </c>
      <c r="H31" s="35">
        <f t="shared" si="13"/>
        <v>0</v>
      </c>
      <c r="I31" s="35">
        <f t="shared" si="13"/>
        <v>0</v>
      </c>
      <c r="J31" s="35">
        <f>J32-J33</f>
        <v>0</v>
      </c>
      <c r="K31" s="35">
        <f>K32-K33</f>
        <v>0</v>
      </c>
      <c r="L31" s="35"/>
      <c r="M31" s="35">
        <f t="shared" si="2"/>
        <v>0</v>
      </c>
    </row>
    <row r="32" spans="1:13" s="39" customFormat="1" ht="98.25" customHeight="1" x14ac:dyDescent="0.25">
      <c r="A32" s="40" t="s">
        <v>123</v>
      </c>
      <c r="B32" s="42" t="s">
        <v>122</v>
      </c>
      <c r="C32" s="47">
        <v>5000000000</v>
      </c>
      <c r="D32" s="47"/>
      <c r="E32" s="47">
        <f>C32+D32</f>
        <v>5000000000</v>
      </c>
      <c r="F32" s="47"/>
      <c r="G32" s="47">
        <f>E32+F32</f>
        <v>5000000000</v>
      </c>
      <c r="H32" s="47"/>
      <c r="I32" s="47">
        <f>G32+H32</f>
        <v>5000000000</v>
      </c>
      <c r="J32" s="47"/>
      <c r="K32" s="47">
        <f>I32+J32</f>
        <v>5000000000</v>
      </c>
      <c r="L32" s="47"/>
      <c r="M32" s="47">
        <f t="shared" si="2"/>
        <v>5000000000</v>
      </c>
    </row>
    <row r="33" spans="1:13" s="39" customFormat="1" ht="96" customHeight="1" x14ac:dyDescent="0.25">
      <c r="A33" s="41" t="s">
        <v>125</v>
      </c>
      <c r="B33" s="42" t="s">
        <v>124</v>
      </c>
      <c r="C33" s="47">
        <v>5000000000</v>
      </c>
      <c r="D33" s="47"/>
      <c r="E33" s="47">
        <f>C33+D33</f>
        <v>5000000000</v>
      </c>
      <c r="F33" s="47"/>
      <c r="G33" s="47">
        <f>E33+F33</f>
        <v>5000000000</v>
      </c>
      <c r="H33" s="47"/>
      <c r="I33" s="47">
        <f>G33+H33</f>
        <v>5000000000</v>
      </c>
      <c r="J33" s="47"/>
      <c r="K33" s="47">
        <f>I33+J33</f>
        <v>5000000000</v>
      </c>
      <c r="L33" s="47"/>
      <c r="M33" s="47">
        <f t="shared" si="2"/>
        <v>5000000000</v>
      </c>
    </row>
    <row r="34" spans="1:13" s="43" customFormat="1" ht="31.5" x14ac:dyDescent="0.25">
      <c r="A34" s="25" t="s">
        <v>86</v>
      </c>
      <c r="B34" s="30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14">F36-F35</f>
        <v>93478783</v>
      </c>
      <c r="G34" s="26">
        <f t="shared" si="14"/>
        <v>93478783</v>
      </c>
      <c r="H34" s="26">
        <f t="shared" si="14"/>
        <v>201630869</v>
      </c>
      <c r="I34" s="26">
        <f t="shared" si="14"/>
        <v>295109652</v>
      </c>
      <c r="J34" s="26">
        <f t="shared" si="14"/>
        <v>0</v>
      </c>
      <c r="K34" s="26">
        <f t="shared" si="14"/>
        <v>295109652</v>
      </c>
      <c r="L34" s="26">
        <f t="shared" si="14"/>
        <v>0</v>
      </c>
      <c r="M34" s="26">
        <f t="shared" si="2"/>
        <v>295109652</v>
      </c>
    </row>
    <row r="35" spans="1:13" s="43" customFormat="1" ht="31.5" x14ac:dyDescent="0.25">
      <c r="A35" s="23" t="s">
        <v>88</v>
      </c>
      <c r="B35" s="27" t="s">
        <v>114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</row>
    <row r="36" spans="1:13" s="43" customFormat="1" ht="30.75" customHeight="1" x14ac:dyDescent="0.25">
      <c r="A36" s="23" t="s">
        <v>89</v>
      </c>
      <c r="B36" s="27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</row>
    <row r="37" spans="1:13" ht="21" customHeight="1" x14ac:dyDescent="0.25">
      <c r="A37" s="23"/>
      <c r="B37" s="34" t="s">
        <v>119</v>
      </c>
      <c r="C37" s="26">
        <f t="shared" ref="C37:H37" si="15">C10+C15+C20+C25+C34+C31</f>
        <v>744347113</v>
      </c>
      <c r="D37" s="26">
        <f t="shared" si="15"/>
        <v>0</v>
      </c>
      <c r="E37" s="26">
        <f t="shared" si="15"/>
        <v>744347113</v>
      </c>
      <c r="F37" s="26">
        <f t="shared" si="15"/>
        <v>93478783</v>
      </c>
      <c r="G37" s="26">
        <f t="shared" si="15"/>
        <v>837825896</v>
      </c>
      <c r="H37" s="26">
        <f t="shared" si="15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</row>
    <row r="38" spans="1:13" ht="15.75" x14ac:dyDescent="0.25">
      <c r="C38" s="33"/>
      <c r="D38" s="33"/>
      <c r="E38" s="33"/>
      <c r="F38" s="33"/>
      <c r="G38" s="33"/>
      <c r="H38" s="33"/>
      <c r="I38" s="33"/>
      <c r="J38" s="33"/>
      <c r="K38" s="33"/>
    </row>
    <row r="39" spans="1:13" ht="12.75" hidden="1" customHeight="1" x14ac:dyDescent="0.25">
      <c r="C39" s="22">
        <v>4122059282.8899999</v>
      </c>
      <c r="D39" s="49"/>
      <c r="E39" s="49"/>
      <c r="F39" s="49"/>
      <c r="G39" s="49"/>
      <c r="H39" s="49"/>
      <c r="I39" s="49"/>
      <c r="J39" s="49"/>
      <c r="K39" s="49"/>
    </row>
    <row r="40" spans="1:13" ht="12.75" hidden="1" customHeight="1" x14ac:dyDescent="0.2">
      <c r="B40" s="44" t="s">
        <v>96</v>
      </c>
    </row>
    <row r="41" spans="1:13" ht="12.75" hidden="1" customHeight="1" x14ac:dyDescent="0.2">
      <c r="B41" s="44" t="s">
        <v>97</v>
      </c>
    </row>
    <row r="42" spans="1:13" ht="12.75" hidden="1" customHeight="1" x14ac:dyDescent="0.2">
      <c r="B42" s="44" t="s">
        <v>98</v>
      </c>
    </row>
    <row r="43" spans="1:13" hidden="1" x14ac:dyDescent="0.2">
      <c r="B43" s="44" t="s">
        <v>100</v>
      </c>
      <c r="C43" s="31"/>
      <c r="D43" s="31"/>
      <c r="E43" s="31"/>
      <c r="F43" s="31"/>
      <c r="G43" s="31"/>
      <c r="H43" s="31"/>
      <c r="I43" s="31"/>
      <c r="J43" s="31"/>
      <c r="K43" s="31"/>
    </row>
    <row r="44" spans="1:13" hidden="1" x14ac:dyDescent="0.2">
      <c r="B44" s="44" t="s">
        <v>101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1:13" hidden="1" x14ac:dyDescent="0.2">
      <c r="B45" s="44" t="s">
        <v>102</v>
      </c>
    </row>
    <row r="46" spans="1:13" hidden="1" x14ac:dyDescent="0.2">
      <c r="B46" s="24" t="s">
        <v>103</v>
      </c>
    </row>
    <row r="47" spans="1:13" hidden="1" x14ac:dyDescent="0.2"/>
    <row r="48" spans="1:13" hidden="1" x14ac:dyDescent="0.2"/>
    <row r="49" spans="2:11" hidden="1" x14ac:dyDescent="0.2">
      <c r="B49" s="24" t="s">
        <v>99</v>
      </c>
    </row>
    <row r="50" spans="2:11" x14ac:dyDescent="0.2">
      <c r="C50" s="31"/>
      <c r="D50" s="31"/>
      <c r="E50" s="31"/>
      <c r="F50" s="31"/>
      <c r="G50" s="31"/>
      <c r="H50" s="31"/>
      <c r="I50" s="31"/>
      <c r="J50" s="31"/>
      <c r="K50" s="31"/>
    </row>
  </sheetData>
  <mergeCells count="7">
    <mergeCell ref="A5:M5"/>
    <mergeCell ref="A6:M6"/>
    <mergeCell ref="A7:M7"/>
    <mergeCell ref="A8:B8"/>
    <mergeCell ref="A1:M1"/>
    <mergeCell ref="A2:M2"/>
    <mergeCell ref="A3:M3"/>
  </mergeCells>
  <phoneticPr fontId="0" type="noConversion"/>
  <printOptions horizontalCentered="1"/>
  <pageMargins left="0.78740157480314965" right="0.23622047244094491" top="0.70866141732283472" bottom="0.39370078740157483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2016-09-28T06:01:37Z</cp:lastPrinted>
  <dcterms:created xsi:type="dcterms:W3CDTF">2002-10-06T09:19:10Z</dcterms:created>
  <dcterms:modified xsi:type="dcterms:W3CDTF">2016-10-10T08:35:43Z</dcterms:modified>
</cp:coreProperties>
</file>