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'прил.7'!$A$1:$H$471</definedName>
  </definedNames>
  <calcPr fullCalcOnLoad="1"/>
</workbook>
</file>

<file path=xl/sharedStrings.xml><?xml version="1.0" encoding="utf-8"?>
<sst xmlns="http://schemas.openxmlformats.org/spreadsheetml/2006/main" count="542" uniqueCount="57">
  <si>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</si>
  <si>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</si>
  <si>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</si>
  <si>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</si>
  <si>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</si>
  <si>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</si>
  <si>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</si>
  <si>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</si>
  <si>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</si>
  <si>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</si>
  <si>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</si>
  <si>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</si>
  <si>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</si>
  <si>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</si>
  <si>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</si>
  <si>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</si>
  <si>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</si>
  <si>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</si>
  <si>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</si>
  <si>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</si>
  <si>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</si>
  <si>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</si>
  <si>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</si>
  <si>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уточнение</t>
  </si>
  <si>
    <t xml:space="preserve">уточнение </t>
  </si>
  <si>
    <t>РАСПРЕДЕЛЕНИЕ</t>
  </si>
  <si>
    <t xml:space="preserve"> </t>
  </si>
  <si>
    <t>2. Субсидия на проведение мероприятий по развитию газификации                                            и водоснабжения в сельской местности в рамках областной целевой программы                                                                        "Развитие сельского хозяйства, пищевой и перерабатывающей                                                                         промышленности Ярославской области"</t>
  </si>
  <si>
    <t>4. Субсидия на проведение мероприятий по улучшению жилищных условий граждан Российской Федерации, проживающих в сельской местности, в рамках                                                                        областной целевой программы "Развитие сельского хозяйства, пищевой                                   и перерабатывающей промышленности Ярославской области"</t>
  </si>
  <si>
    <t>9. Субсидия на реализацию областной целевой программы развития субъектов малого и среднего предпринимательства Ярославской области                                                                      в части создания бизнес-инкубаторов</t>
  </si>
  <si>
    <t>10. 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                                                                   малого и среднего предпринимательства</t>
  </si>
  <si>
    <t>14. Субсидия на реализацию областной целевой программы                                                          "Модернизация объектов коммунальной инфраструктуры                                                                     Ярославской области" в части мероприятий по переселению граждан                                                                    из жилищного фонда, признанного непригодным для проживания,                                                                     и (или) жилищного фонда с высоким уровнем износа (более 70 процентов)</t>
  </si>
  <si>
    <t>22. Субсидия на реализацию областной целевой программы                                                          "Социальное развитие села до 2010 года"                                                                          в части бюджетных инвестиций</t>
  </si>
  <si>
    <t xml:space="preserve">План        (тыс. руб.) </t>
  </si>
  <si>
    <t>18. Субсидия на реализацию областной целевой программы "Государственная поддержка материально-технической базы  образовательных учреждений Ярославской области"</t>
  </si>
  <si>
    <t>8. Субсидия на реализацию областной целевой программы                                                                      "Обеспечение доступности дошкольного образования                                                                 в Ярославской области"</t>
  </si>
  <si>
    <t>21. Субсидия на реализацию областной целевой программы                                                   "Развитие и совершенствование бытового обслуживания населения                                                                 и торговли в Ярославской области" в части возмещения части затрат организациям любых форм собственности и индивидуальным предпринимателям, занимающимся доставкой товаров                                                                 в отдаленные сельские населенные пункты</t>
  </si>
  <si>
    <t>12. Субсидия на реализацию областной целевой программы                                                   "Развитие и совершенствование бытового обслуживания населения                                                                 и торговли в Ярославской области" в части возмещения части затрат организациям любых форм собственности и индивидуальным предпринимателям, оказывающим социально значимые                                                                 бытовые услуги сельскому населению</t>
  </si>
  <si>
    <t xml:space="preserve">23. Субсидия на реализацию областной целевой программы "Развитие материально-технической базы учреждений здравоохранения Ярославской области" </t>
  </si>
  <si>
    <t>24. Субсидия на реализацию областной целевой программы  "Развитие субъектов малого и среднего предпринимательства"</t>
  </si>
  <si>
    <t xml:space="preserve"> 17. Субсидия на реализацию областной целевой программы  "Развитие физической культуры и спорта в Ярославской области"</t>
  </si>
  <si>
    <t>16. Субсидия на финансирование природоохранных мероприятий   в рамках областной целевой программы "Отходы"</t>
  </si>
  <si>
    <t>6. Субсидия на реализацию областной целевой программы "Семья и дети" подпрограммы "Отдых, оздоровление и занятость детей" в части оздоровления и отдыха</t>
  </si>
  <si>
    <t>7. Субсидия на реализацию областной целевой программы "Семья и дети" подпрограммы "Отдых, оздоровление и занятость детей" в части организации временной занятости детей 14-17 лет в каникулярное время, создания системы информирования детей о возможностях трудоустройства, организации и проведения профильных лагерей</t>
  </si>
  <si>
    <t>15. Субсидия на реализацию областной целевой программы "Модернизация объектов коммунальной инфраструктуры Ярославской области" в части мероприятий по газификации, теплоснабжению, водоснабжению и водоотведению</t>
  </si>
  <si>
    <t>11. Субсидия на реализацию областной целевой программы "Патриотическое воспитание граждан Российской Федерации, проживающих на территории Ярославской области"</t>
  </si>
  <si>
    <t>1. Субсидия на проведение мероприятий по развитию газификации и водоснабжения  в сельской местности в рамках областной целевой программы "Социальное развитие села до 2012 года"</t>
  </si>
  <si>
    <t>3. Субсидия на проведение мероприятий по улучшению жилищных условий граждан Российской Федерации, проживающих в сельской местности, в рамках  областной целевой программы                                                                 "Социальное развитие села до 2012 года"</t>
  </si>
  <si>
    <t>26. Субсидия на реализацию областной целевой программы "Развитие физической культуры и спорта в Ярославской области" в части осуществления мероприятий по подготовке и проведению международных соревнований на территории Ярославской области</t>
  </si>
  <si>
    <t>План               (тыс. руб.)</t>
  </si>
  <si>
    <t xml:space="preserve">Уточнение </t>
  </si>
  <si>
    <t>Приложение 4</t>
  </si>
  <si>
    <t xml:space="preserve">субсидий бюджетам муниципальных районов
 (городских округов) Ярославской области                              на выполнение областных целевых программ
 на 2009 год </t>
  </si>
  <si>
    <t xml:space="preserve">5. Субсидия на реализацию областной целевой программы                                                            "Государственная поддержка молодых семей                                                      Ярославской области в приобретении (строительстве) жилья"  </t>
  </si>
  <si>
    <t>13. Субсидия на реализацию областной целевой программы                                                          "Государственная поддержка граждан, проживающих                                                      на территории  Ярославской области,                                                       в сфере ипотечного жилищного кредитования"</t>
  </si>
  <si>
    <t xml:space="preserve"> 27. Субсидия на финансирование объектов капитального строительства муниципальной собственности в рамках областной целевой программы "Развитие сельского хозяйства, пищевой и перерабатывающей промышленности                                                      Ярославской области"</t>
  </si>
  <si>
    <t>от 25.12.2009 № 73-з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</si>
</sst>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25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6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33203125" defaultRowHeight="12.75"/>
  <cols>
    <col min="1" max="1" width="54.33203125" style="1" customWidth="1"/>
    <col min="2" max="3" width="14.66015625" style="3" hidden="1" customWidth="1"/>
    <col min="4" max="4" width="12.83203125" style="3" hidden="1" customWidth="1"/>
    <col min="5" max="5" width="13.83203125" style="3" hidden="1" customWidth="1"/>
    <col min="6" max="6" width="13.33203125" style="3" hidden="1" customWidth="1"/>
    <col min="7" max="7" width="13.5" style="3" hidden="1" customWidth="1"/>
    <col min="8" max="8" width="15.5" style="3" customWidth="1"/>
    <col min="9" max="16384" width="9.33203125" style="1" customWidth="1"/>
  </cols>
  <sheetData>
    <row r="1" spans="1:8" ht="15.75">
      <c r="A1" s="29"/>
      <c r="B1" s="29"/>
      <c r="C1" s="29"/>
      <c r="D1" s="29"/>
      <c r="E1" s="29"/>
      <c r="F1" s="29"/>
      <c r="G1" s="1"/>
      <c r="H1" s="28" t="s">
        <v>51</v>
      </c>
    </row>
    <row r="2" spans="1:8" ht="15.75">
      <c r="A2" s="29"/>
      <c r="B2" s="29"/>
      <c r="C2" s="29"/>
      <c r="D2" s="29"/>
      <c r="E2" s="29"/>
      <c r="F2" s="29"/>
      <c r="G2" s="1"/>
      <c r="H2" s="28" t="s">
        <v>22</v>
      </c>
    </row>
    <row r="3" spans="1:8" ht="15.75">
      <c r="A3" s="29"/>
      <c r="B3" s="29"/>
      <c r="C3" s="29"/>
      <c r="D3" s="29"/>
      <c r="E3" s="29"/>
      <c r="F3" s="29"/>
      <c r="G3" s="1"/>
      <c r="H3" s="28" t="s">
        <v>56</v>
      </c>
    </row>
    <row r="5" ht="9.75" customHeight="1"/>
    <row r="6" spans="1:8" ht="18.75">
      <c r="A6" s="30" t="s">
        <v>25</v>
      </c>
      <c r="B6" s="30"/>
      <c r="C6" s="30"/>
      <c r="D6" s="30"/>
      <c r="E6" s="30"/>
      <c r="F6" s="30"/>
      <c r="G6" s="30"/>
      <c r="H6" s="30"/>
    </row>
    <row r="7" spans="1:8" ht="75.75" customHeight="1">
      <c r="A7" s="31" t="s">
        <v>52</v>
      </c>
      <c r="B7" s="31"/>
      <c r="C7" s="31"/>
      <c r="D7" s="31"/>
      <c r="E7" s="31"/>
      <c r="F7" s="31"/>
      <c r="G7" s="31"/>
      <c r="H7" s="31"/>
    </row>
    <row r="8" spans="1:8" ht="18.75" customHeight="1" hidden="1">
      <c r="A8" s="24"/>
      <c r="B8" s="1"/>
      <c r="C8" s="1"/>
      <c r="D8" s="1">
        <f>D24+D62+D110+D136+D162+D188+D254+D272+D298+D340+D363+D371+D396+D418+D425+D432+D454+D460</f>
        <v>750627</v>
      </c>
      <c r="E8" s="1">
        <f>E24+E62+E110+E136+E162+E188+E254+E272+E298+E340+E363+E371+E396+E418+E425+E432+E454+E460</f>
        <v>19718</v>
      </c>
      <c r="F8" s="1">
        <f>F24+F62+F110+F136+F162+F188+F254+F272+F298+F340+F363+F371+F396+F418+F425+F432+F454+F460</f>
        <v>770345</v>
      </c>
      <c r="G8" s="1">
        <f>G24+G62+G110+G136+G162+G188+G254+G272+G298+G340+G363+G371+G396+G418+G425+G432+G454+G460</f>
        <v>-46079</v>
      </c>
      <c r="H8" s="1">
        <f>H24+H62+H110+H136+H162+H188+H254+H272+H298+H340+H363+H371+H396+H418+H425+H432+H454+H460</f>
        <v>724266</v>
      </c>
    </row>
    <row r="9" spans="1:8" s="11" customFormat="1" ht="9.75" customHeight="1" hidden="1">
      <c r="A9" s="19"/>
      <c r="B9" s="3"/>
      <c r="C9" s="3"/>
      <c r="D9" s="3"/>
      <c r="E9" s="3"/>
      <c r="F9" s="3"/>
      <c r="G9" s="3"/>
      <c r="H9" s="3"/>
    </row>
    <row r="10" spans="1:8" s="11" customFormat="1" ht="12" hidden="1">
      <c r="A10" s="19"/>
      <c r="B10" s="19">
        <v>832113</v>
      </c>
      <c r="C10" s="19"/>
      <c r="D10" s="19"/>
      <c r="E10" s="19"/>
      <c r="F10" s="19"/>
      <c r="G10" s="19"/>
      <c r="H10" s="19"/>
    </row>
    <row r="11" spans="2:8" ht="15.75">
      <c r="B11" s="23">
        <v>747681</v>
      </c>
      <c r="C11" s="23">
        <v>7079</v>
      </c>
      <c r="D11" s="23"/>
      <c r="E11" s="23">
        <v>7079</v>
      </c>
      <c r="F11" s="23">
        <f>37113+24000+12000+F24+F62+F110+F136+F162+F188+F254+F298+F272+F340+F363+F371+F396+F418+F425+F432+F454+F460+F466</f>
        <v>843458</v>
      </c>
      <c r="G11" s="23">
        <f>G24+G62+G110+G136+G162+G188+G254+G298+G272+G340+G363+G371+G396+G418+G425+G432+G454+G460+G466</f>
        <v>-31079</v>
      </c>
      <c r="H11" s="23"/>
    </row>
    <row r="12" spans="1:8" ht="87.75" customHeight="1" hidden="1">
      <c r="A12" s="32" t="s">
        <v>46</v>
      </c>
      <c r="B12" s="32"/>
      <c r="C12" s="32"/>
      <c r="D12" s="32"/>
      <c r="E12" s="32"/>
      <c r="F12" s="32"/>
      <c r="G12" s="1"/>
      <c r="H12" s="1"/>
    </row>
    <row r="13" ht="15.75" hidden="1">
      <c r="A13" s="5"/>
    </row>
    <row r="14" spans="1:8" ht="50.25" customHeight="1" hidden="1">
      <c r="A14" s="4" t="s">
        <v>1</v>
      </c>
      <c r="B14" s="16" t="s">
        <v>33</v>
      </c>
      <c r="C14" s="16" t="s">
        <v>24</v>
      </c>
      <c r="D14" s="16" t="s">
        <v>33</v>
      </c>
      <c r="E14" s="16" t="s">
        <v>24</v>
      </c>
      <c r="F14" s="16" t="s">
        <v>33</v>
      </c>
      <c r="G14" s="16" t="s">
        <v>24</v>
      </c>
      <c r="H14" s="16" t="s">
        <v>33</v>
      </c>
    </row>
    <row r="15" spans="1:8" ht="15.75" hidden="1">
      <c r="A15" s="10" t="s">
        <v>2</v>
      </c>
      <c r="B15" s="2">
        <v>13870</v>
      </c>
      <c r="C15" s="2"/>
      <c r="D15" s="2">
        <f>B15+C15</f>
        <v>13870</v>
      </c>
      <c r="E15" s="2">
        <f>-278-413-957+1485</f>
        <v>-163</v>
      </c>
      <c r="F15" s="2">
        <f>D15+E15</f>
        <v>13707</v>
      </c>
      <c r="G15" s="2"/>
      <c r="H15" s="2">
        <f>F15+G15</f>
        <v>13707</v>
      </c>
    </row>
    <row r="16" spans="1:8" ht="15.75" hidden="1">
      <c r="A16" s="9" t="s">
        <v>7</v>
      </c>
      <c r="B16" s="2">
        <v>1360</v>
      </c>
      <c r="C16" s="2"/>
      <c r="D16" s="2">
        <f aca="true" t="shared" si="0" ref="D16:D23">B16+C16</f>
        <v>1360</v>
      </c>
      <c r="E16" s="2">
        <v>-275</v>
      </c>
      <c r="F16" s="2">
        <f aca="true" t="shared" si="1" ref="F16:F23">D16+E16</f>
        <v>1085</v>
      </c>
      <c r="G16" s="2"/>
      <c r="H16" s="2">
        <f aca="true" t="shared" si="2" ref="H16:H23">F16+G16</f>
        <v>1085</v>
      </c>
    </row>
    <row r="17" spans="1:8" ht="15.75" hidden="1">
      <c r="A17" s="9" t="s">
        <v>10</v>
      </c>
      <c r="B17" s="2">
        <v>1890</v>
      </c>
      <c r="C17" s="2"/>
      <c r="D17" s="2">
        <f t="shared" si="0"/>
        <v>1890</v>
      </c>
      <c r="E17" s="2">
        <v>684</v>
      </c>
      <c r="F17" s="2">
        <f t="shared" si="1"/>
        <v>2574</v>
      </c>
      <c r="G17" s="2"/>
      <c r="H17" s="2">
        <f t="shared" si="2"/>
        <v>2574</v>
      </c>
    </row>
    <row r="18" spans="1:8" ht="15.75" hidden="1">
      <c r="A18" s="9" t="s">
        <v>11</v>
      </c>
      <c r="B18" s="2">
        <v>0</v>
      </c>
      <c r="C18" s="2"/>
      <c r="D18" s="2">
        <f t="shared" si="0"/>
        <v>0</v>
      </c>
      <c r="E18" s="2"/>
      <c r="F18" s="2">
        <f t="shared" si="1"/>
        <v>0</v>
      </c>
      <c r="G18" s="2"/>
      <c r="H18" s="2">
        <f t="shared" si="2"/>
        <v>0</v>
      </c>
    </row>
    <row r="19" spans="1:8" ht="15.75" hidden="1">
      <c r="A19" s="9" t="s">
        <v>18</v>
      </c>
      <c r="B19" s="2">
        <v>3660</v>
      </c>
      <c r="C19" s="2"/>
      <c r="D19" s="2">
        <f t="shared" si="0"/>
        <v>3660</v>
      </c>
      <c r="E19" s="2">
        <f>-886-18</f>
        <v>-904</v>
      </c>
      <c r="F19" s="2">
        <f t="shared" si="1"/>
        <v>2756</v>
      </c>
      <c r="G19" s="2"/>
      <c r="H19" s="2">
        <f t="shared" si="2"/>
        <v>2756</v>
      </c>
    </row>
    <row r="20" spans="1:8" ht="15.75" hidden="1">
      <c r="A20" s="9" t="s">
        <v>12</v>
      </c>
      <c r="B20" s="2">
        <v>3980</v>
      </c>
      <c r="C20" s="2"/>
      <c r="D20" s="2">
        <f t="shared" si="0"/>
        <v>3980</v>
      </c>
      <c r="E20" s="2">
        <f>-458+657</f>
        <v>199</v>
      </c>
      <c r="F20" s="2">
        <f t="shared" si="1"/>
        <v>4179</v>
      </c>
      <c r="G20" s="2"/>
      <c r="H20" s="2">
        <f t="shared" si="2"/>
        <v>4179</v>
      </c>
    </row>
    <row r="21" spans="1:8" ht="15.75" hidden="1">
      <c r="A21" s="9" t="s">
        <v>13</v>
      </c>
      <c r="B21" s="2">
        <v>2500</v>
      </c>
      <c r="C21" s="2"/>
      <c r="D21" s="2">
        <f t="shared" si="0"/>
        <v>2500</v>
      </c>
      <c r="E21" s="2">
        <v>-451</v>
      </c>
      <c r="F21" s="2">
        <f t="shared" si="1"/>
        <v>2049</v>
      </c>
      <c r="G21" s="2"/>
      <c r="H21" s="2">
        <f t="shared" si="2"/>
        <v>2049</v>
      </c>
    </row>
    <row r="22" spans="1:8" ht="15.75" hidden="1">
      <c r="A22" s="9" t="s">
        <v>4</v>
      </c>
      <c r="B22" s="2">
        <v>1800</v>
      </c>
      <c r="C22" s="2"/>
      <c r="D22" s="2">
        <f t="shared" si="0"/>
        <v>1800</v>
      </c>
      <c r="E22" s="2">
        <v>16</v>
      </c>
      <c r="F22" s="2">
        <f t="shared" si="1"/>
        <v>1816</v>
      </c>
      <c r="G22" s="2"/>
      <c r="H22" s="2">
        <f t="shared" si="2"/>
        <v>1816</v>
      </c>
    </row>
    <row r="23" spans="1:8" ht="15.75" hidden="1">
      <c r="A23" s="9" t="s">
        <v>17</v>
      </c>
      <c r="B23" s="2">
        <v>6240</v>
      </c>
      <c r="C23" s="2"/>
      <c r="D23" s="2">
        <f t="shared" si="0"/>
        <v>6240</v>
      </c>
      <c r="E23" s="2">
        <f>860+34</f>
        <v>894</v>
      </c>
      <c r="F23" s="2">
        <f t="shared" si="1"/>
        <v>7134</v>
      </c>
      <c r="G23" s="2"/>
      <c r="H23" s="2">
        <f t="shared" si="2"/>
        <v>7134</v>
      </c>
    </row>
    <row r="24" spans="1:8" ht="15.75" hidden="1">
      <c r="A24" s="9" t="s">
        <v>0</v>
      </c>
      <c r="B24" s="2">
        <v>35300</v>
      </c>
      <c r="C24" s="2">
        <v>0</v>
      </c>
      <c r="D24" s="2">
        <f>SUM(D15:D23)</f>
        <v>35300</v>
      </c>
      <c r="E24" s="2">
        <f>SUM(E15:E23)</f>
        <v>0</v>
      </c>
      <c r="F24" s="2">
        <f>SUM(F15:F23)</f>
        <v>35300</v>
      </c>
      <c r="G24" s="2">
        <f>SUM(G15:G23)</f>
        <v>0</v>
      </c>
      <c r="H24" s="2">
        <f>SUM(H15:H23)</f>
        <v>35300</v>
      </c>
    </row>
    <row r="25" ht="15.75" hidden="1"/>
    <row r="26" spans="1:8" ht="96.75" customHeight="1" hidden="1">
      <c r="A26" s="5" t="s">
        <v>27</v>
      </c>
      <c r="B26" s="17"/>
      <c r="C26" s="17"/>
      <c r="D26" s="17"/>
      <c r="E26" s="17"/>
      <c r="F26" s="17"/>
      <c r="G26" s="17"/>
      <c r="H26" s="17"/>
    </row>
    <row r="27" spans="1:8" ht="15.75" hidden="1">
      <c r="A27" s="5"/>
      <c r="B27" s="5"/>
      <c r="C27" s="5"/>
      <c r="D27" s="5"/>
      <c r="E27" s="5"/>
      <c r="F27" s="5"/>
      <c r="G27" s="5"/>
      <c r="H27" s="5"/>
    </row>
    <row r="28" spans="1:7" ht="15.75" hidden="1">
      <c r="A28" s="4" t="s">
        <v>1</v>
      </c>
      <c r="C28" s="3" t="s">
        <v>24</v>
      </c>
      <c r="E28" s="3" t="s">
        <v>24</v>
      </c>
      <c r="G28" s="3" t="s">
        <v>24</v>
      </c>
    </row>
    <row r="29" ht="15.75" hidden="1">
      <c r="A29" s="10" t="s">
        <v>2</v>
      </c>
    </row>
    <row r="30" ht="15.75" hidden="1">
      <c r="A30" s="2" t="s">
        <v>7</v>
      </c>
    </row>
    <row r="31" ht="15.75" hidden="1">
      <c r="A31" s="2" t="s">
        <v>10</v>
      </c>
    </row>
    <row r="32" ht="15.75" hidden="1">
      <c r="A32" s="2" t="s">
        <v>11</v>
      </c>
    </row>
    <row r="33" ht="15.75" hidden="1">
      <c r="A33" s="2" t="s">
        <v>18</v>
      </c>
    </row>
    <row r="34" ht="15.75" hidden="1">
      <c r="A34" s="2" t="s">
        <v>12</v>
      </c>
    </row>
    <row r="35" ht="15.75" hidden="1">
      <c r="A35" s="2" t="s">
        <v>13</v>
      </c>
    </row>
    <row r="36" ht="15.75" hidden="1">
      <c r="A36" s="2" t="s">
        <v>16</v>
      </c>
    </row>
    <row r="37" ht="15.75" hidden="1">
      <c r="A37" s="9" t="s">
        <v>17</v>
      </c>
    </row>
    <row r="38" spans="1:7" ht="15.75" hidden="1">
      <c r="A38" s="9" t="s">
        <v>0</v>
      </c>
      <c r="C38" s="3">
        <v>0</v>
      </c>
      <c r="E38" s="3">
        <v>0</v>
      </c>
      <c r="G38" s="3">
        <v>0</v>
      </c>
    </row>
    <row r="39" ht="15.75" hidden="1"/>
    <row r="40" ht="15.75" hidden="1"/>
    <row r="41" ht="15.75" hidden="1"/>
    <row r="42" spans="1:8" ht="77.25" customHeight="1" hidden="1">
      <c r="A42" s="32" t="s">
        <v>47</v>
      </c>
      <c r="B42" s="32"/>
      <c r="C42" s="32"/>
      <c r="D42" s="32"/>
      <c r="E42" s="32"/>
      <c r="F42" s="32"/>
      <c r="G42" s="1"/>
      <c r="H42" s="1" t="s">
        <v>26</v>
      </c>
    </row>
    <row r="43" ht="15.75" hidden="1">
      <c r="A43" s="5"/>
    </row>
    <row r="44" spans="1:8" ht="39.75" customHeight="1" hidden="1">
      <c r="A44" s="15" t="s">
        <v>1</v>
      </c>
      <c r="B44" s="4" t="s">
        <v>33</v>
      </c>
      <c r="C44" s="4" t="s">
        <v>24</v>
      </c>
      <c r="D44" s="16" t="s">
        <v>33</v>
      </c>
      <c r="E44" s="4" t="s">
        <v>24</v>
      </c>
      <c r="F44" s="4" t="s">
        <v>33</v>
      </c>
      <c r="G44" s="4" t="s">
        <v>24</v>
      </c>
      <c r="H44" s="4" t="s">
        <v>33</v>
      </c>
    </row>
    <row r="45" spans="1:8" ht="15.75" hidden="1">
      <c r="A45" s="10" t="s">
        <v>2</v>
      </c>
      <c r="B45" s="2">
        <v>3850</v>
      </c>
      <c r="C45" s="2"/>
      <c r="D45" s="2">
        <f aca="true" t="shared" si="3" ref="D45:D61">B45+C45</f>
        <v>3850</v>
      </c>
      <c r="E45" s="2">
        <v>4190</v>
      </c>
      <c r="F45" s="2">
        <v>7880</v>
      </c>
      <c r="G45" s="2"/>
      <c r="H45" s="2">
        <f aca="true" t="shared" si="4" ref="H45:H61">F45+G45</f>
        <v>7880</v>
      </c>
    </row>
    <row r="46" spans="1:8" ht="15.75" hidden="1">
      <c r="A46" s="9" t="s">
        <v>3</v>
      </c>
      <c r="B46" s="2">
        <v>2300</v>
      </c>
      <c r="C46" s="2"/>
      <c r="D46" s="2">
        <f t="shared" si="3"/>
        <v>2300</v>
      </c>
      <c r="E46" s="2">
        <v>-1300</v>
      </c>
      <c r="F46" s="2">
        <v>502</v>
      </c>
      <c r="G46" s="2"/>
      <c r="H46" s="2">
        <f t="shared" si="4"/>
        <v>502</v>
      </c>
    </row>
    <row r="47" spans="1:8" ht="15.75" hidden="1">
      <c r="A47" s="9" t="s">
        <v>4</v>
      </c>
      <c r="B47" s="2">
        <v>3000</v>
      </c>
      <c r="C47" s="2"/>
      <c r="D47" s="2">
        <f t="shared" si="3"/>
        <v>3000</v>
      </c>
      <c r="E47" s="2">
        <v>-1200</v>
      </c>
      <c r="F47" s="2">
        <v>1620</v>
      </c>
      <c r="G47" s="2"/>
      <c r="H47" s="2">
        <f t="shared" si="4"/>
        <v>1620</v>
      </c>
    </row>
    <row r="48" spans="1:8" ht="15.75" hidden="1">
      <c r="A48" s="9" t="s">
        <v>5</v>
      </c>
      <c r="B48" s="2">
        <v>3850</v>
      </c>
      <c r="C48" s="2"/>
      <c r="D48" s="2">
        <f t="shared" si="3"/>
        <v>3850</v>
      </c>
      <c r="E48" s="2">
        <v>2210</v>
      </c>
      <c r="F48" s="2">
        <v>8667</v>
      </c>
      <c r="G48" s="2"/>
      <c r="H48" s="2">
        <f t="shared" si="4"/>
        <v>8667</v>
      </c>
    </row>
    <row r="49" spans="1:8" ht="15.75" hidden="1">
      <c r="A49" s="9" t="s">
        <v>6</v>
      </c>
      <c r="B49" s="2">
        <v>2100</v>
      </c>
      <c r="C49" s="2"/>
      <c r="D49" s="2">
        <f t="shared" si="3"/>
        <v>2100</v>
      </c>
      <c r="E49" s="2"/>
      <c r="F49" s="2">
        <v>1366</v>
      </c>
      <c r="G49" s="2"/>
      <c r="H49" s="2">
        <f t="shared" si="4"/>
        <v>1366</v>
      </c>
    </row>
    <row r="50" spans="1:8" ht="15.75" hidden="1">
      <c r="A50" s="9" t="s">
        <v>7</v>
      </c>
      <c r="B50" s="2">
        <v>1400</v>
      </c>
      <c r="C50" s="2"/>
      <c r="D50" s="2">
        <f t="shared" si="3"/>
        <v>1400</v>
      </c>
      <c r="E50" s="2">
        <f>-800-600</f>
        <v>-1400</v>
      </c>
      <c r="F50" s="2">
        <v>0</v>
      </c>
      <c r="G50" s="2"/>
      <c r="H50" s="2">
        <f t="shared" si="4"/>
        <v>0</v>
      </c>
    </row>
    <row r="51" spans="1:8" ht="15.75" hidden="1">
      <c r="A51" s="9" t="s">
        <v>8</v>
      </c>
      <c r="B51" s="2">
        <v>1300</v>
      </c>
      <c r="C51" s="2"/>
      <c r="D51" s="2">
        <f t="shared" si="3"/>
        <v>1300</v>
      </c>
      <c r="E51" s="2">
        <f>-800-500</f>
        <v>-1300</v>
      </c>
      <c r="F51" s="2">
        <v>0</v>
      </c>
      <c r="G51" s="2"/>
      <c r="H51" s="2">
        <f t="shared" si="4"/>
        <v>0</v>
      </c>
    </row>
    <row r="52" spans="1:8" ht="15.75" hidden="1">
      <c r="A52" s="9" t="s">
        <v>9</v>
      </c>
      <c r="B52" s="2">
        <v>3000</v>
      </c>
      <c r="C52" s="2"/>
      <c r="D52" s="2">
        <f t="shared" si="3"/>
        <v>3000</v>
      </c>
      <c r="E52" s="2">
        <f>-300-200</f>
        <v>-500</v>
      </c>
      <c r="F52" s="2">
        <v>3094</v>
      </c>
      <c r="G52" s="2"/>
      <c r="H52" s="2">
        <f t="shared" si="4"/>
        <v>3094</v>
      </c>
    </row>
    <row r="53" spans="1:8" ht="15.75" hidden="1">
      <c r="A53" s="9" t="s">
        <v>10</v>
      </c>
      <c r="B53" s="2">
        <v>2300</v>
      </c>
      <c r="C53" s="2"/>
      <c r="D53" s="2">
        <f t="shared" si="3"/>
        <v>2300</v>
      </c>
      <c r="E53" s="2">
        <f>-1100-600</f>
        <v>-1700</v>
      </c>
      <c r="F53" s="2">
        <v>494</v>
      </c>
      <c r="G53" s="2"/>
      <c r="H53" s="2">
        <f t="shared" si="4"/>
        <v>494</v>
      </c>
    </row>
    <row r="54" spans="1:8" ht="15.75" hidden="1">
      <c r="A54" s="9" t="s">
        <v>11</v>
      </c>
      <c r="B54" s="2">
        <v>2600</v>
      </c>
      <c r="C54" s="2"/>
      <c r="D54" s="2">
        <f t="shared" si="3"/>
        <v>2600</v>
      </c>
      <c r="E54" s="2">
        <f>-1000+1800</f>
        <v>800</v>
      </c>
      <c r="F54" s="2">
        <v>867</v>
      </c>
      <c r="G54" s="2"/>
      <c r="H54" s="2">
        <f t="shared" si="4"/>
        <v>867</v>
      </c>
    </row>
    <row r="55" spans="1:8" ht="15.75" hidden="1">
      <c r="A55" s="9" t="s">
        <v>18</v>
      </c>
      <c r="B55" s="2">
        <v>2400</v>
      </c>
      <c r="C55" s="2"/>
      <c r="D55" s="2">
        <f t="shared" si="3"/>
        <v>2400</v>
      </c>
      <c r="E55" s="2">
        <f>-100-600</f>
        <v>-700</v>
      </c>
      <c r="F55" s="2">
        <v>1338</v>
      </c>
      <c r="G55" s="2"/>
      <c r="H55" s="2">
        <f t="shared" si="4"/>
        <v>1338</v>
      </c>
    </row>
    <row r="56" spans="1:8" ht="15.75" hidden="1">
      <c r="A56" s="9" t="s">
        <v>12</v>
      </c>
      <c r="B56" s="2">
        <v>2100</v>
      </c>
      <c r="C56" s="2"/>
      <c r="D56" s="2">
        <f t="shared" si="3"/>
        <v>2100</v>
      </c>
      <c r="E56" s="2">
        <f>-300+1000</f>
        <v>700</v>
      </c>
      <c r="F56" s="2">
        <v>3950</v>
      </c>
      <c r="G56" s="2"/>
      <c r="H56" s="2">
        <f t="shared" si="4"/>
        <v>3950</v>
      </c>
    </row>
    <row r="57" spans="1:8" ht="15.75" hidden="1">
      <c r="A57" s="9" t="s">
        <v>13</v>
      </c>
      <c r="B57" s="2">
        <v>2100</v>
      </c>
      <c r="C57" s="2"/>
      <c r="D57" s="2">
        <f t="shared" si="3"/>
        <v>2100</v>
      </c>
      <c r="E57" s="2">
        <f>-900+1100</f>
        <v>200</v>
      </c>
      <c r="F57" s="2">
        <v>1770</v>
      </c>
      <c r="G57" s="2"/>
      <c r="H57" s="2">
        <f t="shared" si="4"/>
        <v>1770</v>
      </c>
    </row>
    <row r="58" spans="1:8" ht="15.75" hidden="1">
      <c r="A58" s="9" t="s">
        <v>14</v>
      </c>
      <c r="B58" s="2">
        <v>2000</v>
      </c>
      <c r="C58" s="2"/>
      <c r="D58" s="2">
        <f t="shared" si="3"/>
        <v>2000</v>
      </c>
      <c r="E58" s="2">
        <f>-1400-600</f>
        <v>-2000</v>
      </c>
      <c r="F58" s="2">
        <v>0</v>
      </c>
      <c r="G58" s="2"/>
      <c r="H58" s="2">
        <f t="shared" si="4"/>
        <v>0</v>
      </c>
    </row>
    <row r="59" spans="1:8" ht="15.75" hidden="1">
      <c r="A59" s="9" t="s">
        <v>15</v>
      </c>
      <c r="B59" s="2">
        <v>2400</v>
      </c>
      <c r="C59" s="2"/>
      <c r="D59" s="2">
        <f t="shared" si="3"/>
        <v>2400</v>
      </c>
      <c r="E59" s="2">
        <f>-300+600</f>
        <v>300</v>
      </c>
      <c r="F59" s="2">
        <v>2049</v>
      </c>
      <c r="G59" s="2"/>
      <c r="H59" s="2">
        <f t="shared" si="4"/>
        <v>2049</v>
      </c>
    </row>
    <row r="60" spans="1:8" ht="15.75" hidden="1">
      <c r="A60" s="9" t="s">
        <v>16</v>
      </c>
      <c r="B60" s="2">
        <v>3000</v>
      </c>
      <c r="C60" s="2"/>
      <c r="D60" s="2">
        <f t="shared" si="3"/>
        <v>3000</v>
      </c>
      <c r="E60" s="2">
        <v>1600</v>
      </c>
      <c r="F60" s="2">
        <v>3503</v>
      </c>
      <c r="G60" s="2"/>
      <c r="H60" s="2">
        <f t="shared" si="4"/>
        <v>3503</v>
      </c>
    </row>
    <row r="61" spans="1:8" ht="15.75" hidden="1">
      <c r="A61" s="9" t="s">
        <v>17</v>
      </c>
      <c r="B61" s="2">
        <v>4800</v>
      </c>
      <c r="C61" s="2"/>
      <c r="D61" s="2">
        <f t="shared" si="3"/>
        <v>4800</v>
      </c>
      <c r="E61" s="2">
        <v>100</v>
      </c>
      <c r="F61" s="2">
        <v>7400</v>
      </c>
      <c r="G61" s="2"/>
      <c r="H61" s="2">
        <f t="shared" si="4"/>
        <v>7400</v>
      </c>
    </row>
    <row r="62" spans="1:8" ht="15.75" hidden="1">
      <c r="A62" s="9" t="s">
        <v>0</v>
      </c>
      <c r="B62" s="2">
        <v>44500</v>
      </c>
      <c r="C62" s="2">
        <v>0</v>
      </c>
      <c r="D62" s="2">
        <f>SUM(D45:D61)</f>
        <v>44500</v>
      </c>
      <c r="E62" s="2">
        <f>SUM(E45:E61)</f>
        <v>0</v>
      </c>
      <c r="F62" s="2">
        <f>SUM(F45:F61)</f>
        <v>44500</v>
      </c>
      <c r="G62" s="2">
        <f>SUM(G45:G61)</f>
        <v>0</v>
      </c>
      <c r="H62" s="2">
        <f>SUM(H45:H61)</f>
        <v>44500</v>
      </c>
    </row>
    <row r="63" ht="15.75" hidden="1">
      <c r="A63" s="6"/>
    </row>
    <row r="64" ht="15.75" hidden="1">
      <c r="A64" s="6"/>
    </row>
    <row r="65" spans="1:8" ht="113.25" customHeight="1" hidden="1">
      <c r="A65" s="5" t="s">
        <v>28</v>
      </c>
      <c r="B65" s="17"/>
      <c r="C65" s="17"/>
      <c r="D65" s="17"/>
      <c r="E65" s="17"/>
      <c r="F65" s="17"/>
      <c r="G65" s="17"/>
      <c r="H65" s="17"/>
    </row>
    <row r="66" spans="1:8" ht="15.75" hidden="1">
      <c r="A66" s="5"/>
      <c r="B66" s="5"/>
      <c r="C66" s="5"/>
      <c r="D66" s="5"/>
      <c r="E66" s="5"/>
      <c r="F66" s="5"/>
      <c r="G66" s="5"/>
      <c r="H66" s="5"/>
    </row>
    <row r="67" spans="1:7" ht="31.5" customHeight="1" hidden="1">
      <c r="A67" s="4" t="s">
        <v>1</v>
      </c>
      <c r="C67" s="3" t="s">
        <v>24</v>
      </c>
      <c r="E67" s="3" t="s">
        <v>24</v>
      </c>
      <c r="G67" s="3" t="s">
        <v>24</v>
      </c>
    </row>
    <row r="68" ht="15.75" customHeight="1" hidden="1">
      <c r="A68" s="10" t="s">
        <v>2</v>
      </c>
    </row>
    <row r="69" ht="15.75" customHeight="1" hidden="1">
      <c r="A69" s="9" t="s">
        <v>3</v>
      </c>
    </row>
    <row r="70" ht="15.75" customHeight="1" hidden="1">
      <c r="A70" s="9" t="s">
        <v>4</v>
      </c>
    </row>
    <row r="71" ht="15.75" customHeight="1" hidden="1">
      <c r="A71" s="9" t="s">
        <v>5</v>
      </c>
    </row>
    <row r="72" ht="15.75" customHeight="1" hidden="1">
      <c r="A72" s="9" t="s">
        <v>6</v>
      </c>
    </row>
    <row r="73" ht="15.75" customHeight="1" hidden="1">
      <c r="A73" s="9" t="s">
        <v>7</v>
      </c>
    </row>
    <row r="74" ht="15.75" customHeight="1" hidden="1">
      <c r="A74" s="9" t="s">
        <v>8</v>
      </c>
    </row>
    <row r="75" ht="15.75" customHeight="1" hidden="1">
      <c r="A75" s="9" t="s">
        <v>9</v>
      </c>
    </row>
    <row r="76" ht="15.75" customHeight="1" hidden="1">
      <c r="A76" s="9" t="s">
        <v>10</v>
      </c>
    </row>
    <row r="77" ht="15.75" customHeight="1" hidden="1">
      <c r="A77" s="9" t="s">
        <v>11</v>
      </c>
    </row>
    <row r="78" ht="15.75" customHeight="1" hidden="1">
      <c r="A78" s="9" t="s">
        <v>18</v>
      </c>
    </row>
    <row r="79" ht="15.75" customHeight="1" hidden="1">
      <c r="A79" s="9" t="s">
        <v>12</v>
      </c>
    </row>
    <row r="80" ht="15.75" customHeight="1" hidden="1">
      <c r="A80" s="9" t="s">
        <v>13</v>
      </c>
    </row>
    <row r="81" ht="15.75" customHeight="1" hidden="1">
      <c r="A81" s="9" t="s">
        <v>14</v>
      </c>
    </row>
    <row r="82" ht="15.75" customHeight="1" hidden="1">
      <c r="A82" s="9" t="s">
        <v>15</v>
      </c>
    </row>
    <row r="83" ht="15.75" customHeight="1" hidden="1">
      <c r="A83" s="9" t="s">
        <v>16</v>
      </c>
    </row>
    <row r="84" ht="15.75" customHeight="1" hidden="1">
      <c r="A84" s="9" t="s">
        <v>17</v>
      </c>
    </row>
    <row r="85" spans="1:7" ht="15.75" customHeight="1" hidden="1">
      <c r="A85" s="9" t="s">
        <v>0</v>
      </c>
      <c r="C85" s="3">
        <v>0</v>
      </c>
      <c r="E85" s="3">
        <v>0</v>
      </c>
      <c r="G85" s="3">
        <v>0</v>
      </c>
    </row>
    <row r="86" ht="15.75" hidden="1"/>
    <row r="87" spans="1:8" ht="84.75" customHeight="1">
      <c r="A87" s="32" t="s">
        <v>53</v>
      </c>
      <c r="B87" s="32"/>
      <c r="C87" s="32"/>
      <c r="D87" s="32"/>
      <c r="E87" s="32"/>
      <c r="F87" s="32"/>
      <c r="G87" s="32"/>
      <c r="H87" s="32"/>
    </row>
    <row r="88" ht="15.75">
      <c r="A88" s="5"/>
    </row>
    <row r="89" spans="1:8" ht="48" customHeight="1">
      <c r="A89" s="4" t="s">
        <v>1</v>
      </c>
      <c r="B89" s="16" t="s">
        <v>33</v>
      </c>
      <c r="C89" s="16" t="s">
        <v>24</v>
      </c>
      <c r="D89" s="16" t="s">
        <v>33</v>
      </c>
      <c r="E89" s="16" t="s">
        <v>24</v>
      </c>
      <c r="F89" s="16" t="s">
        <v>33</v>
      </c>
      <c r="G89" s="16" t="s">
        <v>24</v>
      </c>
      <c r="H89" s="16" t="s">
        <v>33</v>
      </c>
    </row>
    <row r="90" spans="1:8" ht="15.75">
      <c r="A90" s="12" t="s">
        <v>19</v>
      </c>
      <c r="B90" s="2">
        <v>68000</v>
      </c>
      <c r="C90" s="2"/>
      <c r="D90" s="2">
        <f aca="true" t="shared" si="5" ref="D90:D109">B90+C90</f>
        <v>68000</v>
      </c>
      <c r="E90" s="2"/>
      <c r="F90" s="2">
        <v>68467</v>
      </c>
      <c r="G90" s="2">
        <v>-123</v>
      </c>
      <c r="H90" s="2">
        <f aca="true" t="shared" si="6" ref="H90:H109">F90+G90</f>
        <v>68344</v>
      </c>
    </row>
    <row r="91" spans="1:8" ht="15.75">
      <c r="A91" s="9" t="s">
        <v>21</v>
      </c>
      <c r="B91" s="2">
        <v>6000</v>
      </c>
      <c r="C91" s="2"/>
      <c r="D91" s="2">
        <f t="shared" si="5"/>
        <v>6000</v>
      </c>
      <c r="E91" s="2">
        <v>-400</v>
      </c>
      <c r="F91" s="2">
        <v>5386</v>
      </c>
      <c r="G91" s="2"/>
      <c r="H91" s="2">
        <f t="shared" si="6"/>
        <v>5386</v>
      </c>
    </row>
    <row r="92" spans="1:8" ht="18" customHeight="1">
      <c r="A92" s="13" t="s">
        <v>2</v>
      </c>
      <c r="B92" s="2">
        <v>400</v>
      </c>
      <c r="C92" s="2"/>
      <c r="D92" s="2">
        <f t="shared" si="5"/>
        <v>400</v>
      </c>
      <c r="E92" s="2"/>
      <c r="F92" s="2">
        <v>490</v>
      </c>
      <c r="G92" s="2"/>
      <c r="H92" s="2">
        <f t="shared" si="6"/>
        <v>490</v>
      </c>
    </row>
    <row r="93" spans="1:8" ht="15.75">
      <c r="A93" s="9" t="s">
        <v>3</v>
      </c>
      <c r="B93" s="2">
        <v>575</v>
      </c>
      <c r="C93" s="2"/>
      <c r="D93" s="2">
        <f t="shared" si="5"/>
        <v>575</v>
      </c>
      <c r="E93" s="2">
        <v>-200</v>
      </c>
      <c r="F93" s="2">
        <v>267</v>
      </c>
      <c r="G93" s="2"/>
      <c r="H93" s="2">
        <f t="shared" si="6"/>
        <v>267</v>
      </c>
    </row>
    <row r="94" spans="1:8" ht="15.75">
      <c r="A94" s="13" t="s">
        <v>20</v>
      </c>
      <c r="B94" s="2">
        <v>1850</v>
      </c>
      <c r="C94" s="2"/>
      <c r="D94" s="2">
        <f t="shared" si="5"/>
        <v>1850</v>
      </c>
      <c r="E94" s="2"/>
      <c r="F94" s="2">
        <v>1747</v>
      </c>
      <c r="G94" s="2"/>
      <c r="H94" s="2">
        <f t="shared" si="6"/>
        <v>1747</v>
      </c>
    </row>
    <row r="95" spans="1:8" ht="15.75">
      <c r="A95" s="9" t="s">
        <v>4</v>
      </c>
      <c r="B95" s="2">
        <v>2400</v>
      </c>
      <c r="C95" s="2"/>
      <c r="D95" s="2">
        <f t="shared" si="5"/>
        <v>2400</v>
      </c>
      <c r="E95" s="2"/>
      <c r="F95" s="2">
        <v>2425</v>
      </c>
      <c r="G95" s="2">
        <v>-390</v>
      </c>
      <c r="H95" s="2">
        <f t="shared" si="6"/>
        <v>2035</v>
      </c>
    </row>
    <row r="96" spans="1:8" ht="15.75">
      <c r="A96" s="13" t="s">
        <v>5</v>
      </c>
      <c r="B96" s="2">
        <v>460</v>
      </c>
      <c r="C96" s="2"/>
      <c r="D96" s="2">
        <f t="shared" si="5"/>
        <v>460</v>
      </c>
      <c r="E96" s="2"/>
      <c r="F96" s="2">
        <v>431</v>
      </c>
      <c r="G96" s="2"/>
      <c r="H96" s="2">
        <f t="shared" si="6"/>
        <v>431</v>
      </c>
    </row>
    <row r="97" spans="1:8" ht="15.75">
      <c r="A97" s="9" t="s">
        <v>6</v>
      </c>
      <c r="B97" s="2">
        <v>150</v>
      </c>
      <c r="C97" s="2"/>
      <c r="D97" s="2">
        <f t="shared" si="5"/>
        <v>150</v>
      </c>
      <c r="E97" s="2"/>
      <c r="F97" s="2">
        <v>126</v>
      </c>
      <c r="G97" s="2"/>
      <c r="H97" s="2">
        <f t="shared" si="6"/>
        <v>126</v>
      </c>
    </row>
    <row r="98" spans="1:8" ht="15.75">
      <c r="A98" s="13" t="s">
        <v>7</v>
      </c>
      <c r="B98" s="2">
        <v>690</v>
      </c>
      <c r="C98" s="2"/>
      <c r="D98" s="2">
        <f t="shared" si="5"/>
        <v>690</v>
      </c>
      <c r="E98" s="2"/>
      <c r="F98" s="2">
        <v>690</v>
      </c>
      <c r="G98" s="2">
        <v>-130</v>
      </c>
      <c r="H98" s="2">
        <f t="shared" si="6"/>
        <v>560</v>
      </c>
    </row>
    <row r="99" spans="1:8" ht="15.75">
      <c r="A99" s="9" t="s">
        <v>8</v>
      </c>
      <c r="B99" s="2">
        <v>225</v>
      </c>
      <c r="C99" s="2"/>
      <c r="D99" s="2">
        <f t="shared" si="5"/>
        <v>225</v>
      </c>
      <c r="E99" s="2"/>
      <c r="F99" s="2">
        <v>296</v>
      </c>
      <c r="G99" s="2"/>
      <c r="H99" s="2">
        <f t="shared" si="6"/>
        <v>296</v>
      </c>
    </row>
    <row r="100" spans="1:8" ht="15.75">
      <c r="A100" s="13" t="s">
        <v>9</v>
      </c>
      <c r="B100" s="2">
        <v>730</v>
      </c>
      <c r="C100" s="2"/>
      <c r="D100" s="2">
        <f t="shared" si="5"/>
        <v>730</v>
      </c>
      <c r="E100" s="2"/>
      <c r="F100" s="2">
        <v>693</v>
      </c>
      <c r="G100" s="2"/>
      <c r="H100" s="2">
        <f t="shared" si="6"/>
        <v>693</v>
      </c>
    </row>
    <row r="101" spans="1:8" ht="15.75">
      <c r="A101" s="9" t="s">
        <v>10</v>
      </c>
      <c r="B101" s="2">
        <v>1540</v>
      </c>
      <c r="C101" s="2"/>
      <c r="D101" s="2">
        <f t="shared" si="5"/>
        <v>1540</v>
      </c>
      <c r="E101" s="2"/>
      <c r="F101" s="2">
        <v>1545</v>
      </c>
      <c r="G101" s="2"/>
      <c r="H101" s="2">
        <f t="shared" si="6"/>
        <v>1545</v>
      </c>
    </row>
    <row r="102" spans="1:8" ht="15.75">
      <c r="A102" s="13" t="s">
        <v>11</v>
      </c>
      <c r="B102" s="2">
        <v>1440</v>
      </c>
      <c r="C102" s="2"/>
      <c r="D102" s="2">
        <f t="shared" si="5"/>
        <v>1440</v>
      </c>
      <c r="E102" s="2"/>
      <c r="F102" s="2">
        <v>1643</v>
      </c>
      <c r="G102" s="2"/>
      <c r="H102" s="2">
        <f t="shared" si="6"/>
        <v>1643</v>
      </c>
    </row>
    <row r="103" spans="1:8" ht="15.75">
      <c r="A103" s="9" t="s">
        <v>18</v>
      </c>
      <c r="B103" s="2">
        <v>375</v>
      </c>
      <c r="C103" s="2"/>
      <c r="D103" s="2">
        <f t="shared" si="5"/>
        <v>375</v>
      </c>
      <c r="E103" s="2"/>
      <c r="F103" s="2">
        <v>405</v>
      </c>
      <c r="G103" s="2">
        <v>583</v>
      </c>
      <c r="H103" s="2">
        <f t="shared" si="6"/>
        <v>988</v>
      </c>
    </row>
    <row r="104" spans="1:8" ht="15.75">
      <c r="A104" s="13" t="s">
        <v>12</v>
      </c>
      <c r="B104" s="2">
        <v>190</v>
      </c>
      <c r="C104" s="2"/>
      <c r="D104" s="2">
        <f t="shared" si="5"/>
        <v>190</v>
      </c>
      <c r="E104" s="2"/>
      <c r="F104" s="2">
        <v>115</v>
      </c>
      <c r="G104" s="2"/>
      <c r="H104" s="2">
        <f t="shared" si="6"/>
        <v>115</v>
      </c>
    </row>
    <row r="105" spans="1:8" ht="15.75">
      <c r="A105" s="9" t="s">
        <v>13</v>
      </c>
      <c r="B105" s="2">
        <v>2200</v>
      </c>
      <c r="C105" s="2"/>
      <c r="D105" s="2">
        <f t="shared" si="5"/>
        <v>2200</v>
      </c>
      <c r="E105" s="2"/>
      <c r="F105" s="2">
        <v>2197</v>
      </c>
      <c r="G105" s="2"/>
      <c r="H105" s="2">
        <f t="shared" si="6"/>
        <v>2197</v>
      </c>
    </row>
    <row r="106" spans="1:8" ht="15.75">
      <c r="A106" s="13" t="s">
        <v>14</v>
      </c>
      <c r="B106" s="2">
        <v>430</v>
      </c>
      <c r="C106" s="2"/>
      <c r="D106" s="2">
        <f t="shared" si="5"/>
        <v>430</v>
      </c>
      <c r="E106" s="2"/>
      <c r="F106" s="2">
        <v>376</v>
      </c>
      <c r="G106" s="2"/>
      <c r="H106" s="2">
        <f t="shared" si="6"/>
        <v>376</v>
      </c>
    </row>
    <row r="107" spans="1:8" ht="15.75">
      <c r="A107" s="9" t="s">
        <v>15</v>
      </c>
      <c r="B107" s="2">
        <v>360</v>
      </c>
      <c r="C107" s="2"/>
      <c r="D107" s="2">
        <f t="shared" si="5"/>
        <v>360</v>
      </c>
      <c r="E107" s="2"/>
      <c r="F107" s="2">
        <v>154</v>
      </c>
      <c r="G107" s="2"/>
      <c r="H107" s="2">
        <f t="shared" si="6"/>
        <v>154</v>
      </c>
    </row>
    <row r="108" spans="1:8" ht="15.75">
      <c r="A108" s="13" t="s">
        <v>16</v>
      </c>
      <c r="B108" s="2">
        <v>145</v>
      </c>
      <c r="C108" s="2"/>
      <c r="D108" s="2">
        <f t="shared" si="5"/>
        <v>145</v>
      </c>
      <c r="E108" s="2"/>
      <c r="F108" s="2">
        <v>97</v>
      </c>
      <c r="G108" s="2"/>
      <c r="H108" s="2">
        <f t="shared" si="6"/>
        <v>97</v>
      </c>
    </row>
    <row r="109" spans="1:8" ht="15.75">
      <c r="A109" s="9" t="s">
        <v>17</v>
      </c>
      <c r="B109" s="2">
        <v>1840</v>
      </c>
      <c r="C109" s="2"/>
      <c r="D109" s="2">
        <f t="shared" si="5"/>
        <v>1840</v>
      </c>
      <c r="E109" s="2"/>
      <c r="F109" s="2">
        <v>1850</v>
      </c>
      <c r="G109" s="2">
        <v>60</v>
      </c>
      <c r="H109" s="2">
        <f t="shared" si="6"/>
        <v>1910</v>
      </c>
    </row>
    <row r="110" spans="1:8" ht="15.75">
      <c r="A110" s="2" t="s">
        <v>0</v>
      </c>
      <c r="B110" s="18">
        <v>90000</v>
      </c>
      <c r="C110" s="18">
        <v>0</v>
      </c>
      <c r="D110" s="2">
        <f>SUM(D90:D109)</f>
        <v>90000</v>
      </c>
      <c r="E110" s="2">
        <f>SUM(E90:E109)</f>
        <v>-600</v>
      </c>
      <c r="F110" s="2">
        <f>SUM(F90:F109)</f>
        <v>89400</v>
      </c>
      <c r="G110" s="2">
        <f>SUM(G90:G109)</f>
        <v>0</v>
      </c>
      <c r="H110" s="2">
        <f>SUM(H90:H109)</f>
        <v>89400</v>
      </c>
    </row>
    <row r="111" ht="15.75">
      <c r="A111" s="6"/>
    </row>
    <row r="112" ht="15.75">
      <c r="A112" s="6"/>
    </row>
    <row r="113" spans="1:8" ht="63" customHeight="1" hidden="1">
      <c r="A113" s="33" t="s">
        <v>42</v>
      </c>
      <c r="B113" s="33"/>
      <c r="C113" s="33"/>
      <c r="D113" s="33"/>
      <c r="E113" s="33"/>
      <c r="F113" s="33"/>
      <c r="G113" s="1"/>
      <c r="H113" s="1"/>
    </row>
    <row r="114" ht="15.75" hidden="1">
      <c r="A114" s="8"/>
    </row>
    <row r="115" spans="1:8" ht="66" customHeight="1" hidden="1">
      <c r="A115" s="4" t="s">
        <v>1</v>
      </c>
      <c r="B115" s="16" t="s">
        <v>33</v>
      </c>
      <c r="C115" s="16" t="s">
        <v>24</v>
      </c>
      <c r="D115" s="16" t="s">
        <v>33</v>
      </c>
      <c r="E115" s="16" t="s">
        <v>24</v>
      </c>
      <c r="F115" s="16" t="s">
        <v>33</v>
      </c>
      <c r="G115" s="16" t="s">
        <v>24</v>
      </c>
      <c r="H115" s="16" t="s">
        <v>33</v>
      </c>
    </row>
    <row r="116" spans="1:8" ht="15.75" hidden="1">
      <c r="A116" s="2" t="s">
        <v>19</v>
      </c>
      <c r="B116" s="2">
        <v>5480</v>
      </c>
      <c r="C116" s="2"/>
      <c r="D116" s="2">
        <f aca="true" t="shared" si="7" ref="D116:D135">B116+C116</f>
        <v>5480</v>
      </c>
      <c r="E116" s="2"/>
      <c r="F116" s="2">
        <f aca="true" t="shared" si="8" ref="F116:F135">D116+E116</f>
        <v>5480</v>
      </c>
      <c r="G116" s="2"/>
      <c r="H116" s="2">
        <f aca="true" t="shared" si="9" ref="H116:H135">F116+G116</f>
        <v>5480</v>
      </c>
    </row>
    <row r="117" spans="1:8" ht="15.75" hidden="1">
      <c r="A117" s="2" t="s">
        <v>21</v>
      </c>
      <c r="B117" s="2">
        <v>4070</v>
      </c>
      <c r="C117" s="2"/>
      <c r="D117" s="2">
        <f t="shared" si="7"/>
        <v>4070</v>
      </c>
      <c r="E117" s="2">
        <v>400</v>
      </c>
      <c r="F117" s="2">
        <f t="shared" si="8"/>
        <v>4470</v>
      </c>
      <c r="G117" s="2"/>
      <c r="H117" s="2">
        <f t="shared" si="9"/>
        <v>4470</v>
      </c>
    </row>
    <row r="118" spans="1:8" ht="15.75" hidden="1">
      <c r="A118" s="2" t="s">
        <v>2</v>
      </c>
      <c r="B118" s="2">
        <v>336</v>
      </c>
      <c r="C118" s="2"/>
      <c r="D118" s="2">
        <f t="shared" si="7"/>
        <v>336</v>
      </c>
      <c r="E118" s="2"/>
      <c r="F118" s="2">
        <f t="shared" si="8"/>
        <v>336</v>
      </c>
      <c r="G118" s="2"/>
      <c r="H118" s="2">
        <f t="shared" si="9"/>
        <v>336</v>
      </c>
    </row>
    <row r="119" spans="1:8" ht="15.75" hidden="1">
      <c r="A119" s="2" t="s">
        <v>3</v>
      </c>
      <c r="B119" s="2">
        <v>1550</v>
      </c>
      <c r="C119" s="2"/>
      <c r="D119" s="2">
        <f t="shared" si="7"/>
        <v>1550</v>
      </c>
      <c r="E119" s="2"/>
      <c r="F119" s="2">
        <f t="shared" si="8"/>
        <v>1550</v>
      </c>
      <c r="G119" s="2"/>
      <c r="H119" s="2">
        <f t="shared" si="9"/>
        <v>1550</v>
      </c>
    </row>
    <row r="120" spans="1:8" ht="15.75" hidden="1">
      <c r="A120" s="2" t="s">
        <v>20</v>
      </c>
      <c r="B120" s="2">
        <v>1490</v>
      </c>
      <c r="C120" s="2"/>
      <c r="D120" s="2">
        <f t="shared" si="7"/>
        <v>1490</v>
      </c>
      <c r="E120" s="2"/>
      <c r="F120" s="2">
        <f t="shared" si="8"/>
        <v>1490</v>
      </c>
      <c r="G120" s="2"/>
      <c r="H120" s="2">
        <f t="shared" si="9"/>
        <v>1490</v>
      </c>
    </row>
    <row r="121" spans="1:8" ht="15.75" hidden="1">
      <c r="A121" s="2" t="s">
        <v>4</v>
      </c>
      <c r="B121" s="2">
        <v>1584</v>
      </c>
      <c r="C121" s="2"/>
      <c r="D121" s="2">
        <f t="shared" si="7"/>
        <v>1584</v>
      </c>
      <c r="E121" s="2"/>
      <c r="F121" s="2">
        <f t="shared" si="8"/>
        <v>1584</v>
      </c>
      <c r="G121" s="2"/>
      <c r="H121" s="2">
        <f t="shared" si="9"/>
        <v>1584</v>
      </c>
    </row>
    <row r="122" spans="1:8" ht="15.75" hidden="1">
      <c r="A122" s="2" t="s">
        <v>5</v>
      </c>
      <c r="B122" s="2">
        <v>1750</v>
      </c>
      <c r="C122" s="2"/>
      <c r="D122" s="2">
        <f t="shared" si="7"/>
        <v>1750</v>
      </c>
      <c r="E122" s="2"/>
      <c r="F122" s="2">
        <f t="shared" si="8"/>
        <v>1750</v>
      </c>
      <c r="G122" s="2"/>
      <c r="H122" s="2">
        <f t="shared" si="9"/>
        <v>1750</v>
      </c>
    </row>
    <row r="123" spans="1:8" ht="15.75" hidden="1">
      <c r="A123" s="2" t="s">
        <v>6</v>
      </c>
      <c r="B123" s="2">
        <v>341</v>
      </c>
      <c r="C123" s="2"/>
      <c r="D123" s="2">
        <f t="shared" si="7"/>
        <v>341</v>
      </c>
      <c r="E123" s="2"/>
      <c r="F123" s="2">
        <f t="shared" si="8"/>
        <v>341</v>
      </c>
      <c r="G123" s="2"/>
      <c r="H123" s="2">
        <f t="shared" si="9"/>
        <v>341</v>
      </c>
    </row>
    <row r="124" spans="1:8" ht="15.75" hidden="1">
      <c r="A124" s="2" t="s">
        <v>7</v>
      </c>
      <c r="B124" s="2">
        <v>983</v>
      </c>
      <c r="C124" s="2"/>
      <c r="D124" s="2">
        <f t="shared" si="7"/>
        <v>983</v>
      </c>
      <c r="E124" s="2"/>
      <c r="F124" s="2">
        <f t="shared" si="8"/>
        <v>983</v>
      </c>
      <c r="G124" s="2"/>
      <c r="H124" s="2">
        <f t="shared" si="9"/>
        <v>983</v>
      </c>
    </row>
    <row r="125" spans="1:8" ht="15.75" hidden="1">
      <c r="A125" s="2" t="s">
        <v>8</v>
      </c>
      <c r="B125" s="2">
        <v>279</v>
      </c>
      <c r="C125" s="2"/>
      <c r="D125" s="2">
        <f t="shared" si="7"/>
        <v>279</v>
      </c>
      <c r="E125" s="2"/>
      <c r="F125" s="2">
        <f t="shared" si="8"/>
        <v>279</v>
      </c>
      <c r="G125" s="2"/>
      <c r="H125" s="2">
        <f t="shared" si="9"/>
        <v>279</v>
      </c>
    </row>
    <row r="126" spans="1:8" ht="15.75" hidden="1">
      <c r="A126" s="2" t="s">
        <v>9</v>
      </c>
      <c r="B126" s="2">
        <v>801</v>
      </c>
      <c r="C126" s="2"/>
      <c r="D126" s="2">
        <f t="shared" si="7"/>
        <v>801</v>
      </c>
      <c r="E126" s="2"/>
      <c r="F126" s="2">
        <f t="shared" si="8"/>
        <v>801</v>
      </c>
      <c r="G126" s="2"/>
      <c r="H126" s="2">
        <f t="shared" si="9"/>
        <v>801</v>
      </c>
    </row>
    <row r="127" spans="1:8" ht="15.75" hidden="1">
      <c r="A127" s="2" t="s">
        <v>10</v>
      </c>
      <c r="B127" s="2">
        <v>1014</v>
      </c>
      <c r="C127" s="2"/>
      <c r="D127" s="2">
        <f t="shared" si="7"/>
        <v>1014</v>
      </c>
      <c r="E127" s="2"/>
      <c r="F127" s="2">
        <f t="shared" si="8"/>
        <v>1014</v>
      </c>
      <c r="G127" s="2"/>
      <c r="H127" s="2">
        <f t="shared" si="9"/>
        <v>1014</v>
      </c>
    </row>
    <row r="128" spans="1:8" ht="15.75" hidden="1">
      <c r="A128" s="2" t="s">
        <v>11</v>
      </c>
      <c r="B128" s="2">
        <v>490</v>
      </c>
      <c r="C128" s="2"/>
      <c r="D128" s="2">
        <f t="shared" si="7"/>
        <v>490</v>
      </c>
      <c r="E128" s="2"/>
      <c r="F128" s="2">
        <f t="shared" si="8"/>
        <v>490</v>
      </c>
      <c r="G128" s="2"/>
      <c r="H128" s="2">
        <f t="shared" si="9"/>
        <v>490</v>
      </c>
    </row>
    <row r="129" spans="1:8" ht="15.75" hidden="1">
      <c r="A129" s="2" t="s">
        <v>18</v>
      </c>
      <c r="B129" s="2">
        <v>286</v>
      </c>
      <c r="C129" s="2"/>
      <c r="D129" s="2">
        <f t="shared" si="7"/>
        <v>286</v>
      </c>
      <c r="E129" s="2"/>
      <c r="F129" s="2">
        <f t="shared" si="8"/>
        <v>286</v>
      </c>
      <c r="G129" s="2"/>
      <c r="H129" s="2">
        <f t="shared" si="9"/>
        <v>286</v>
      </c>
    </row>
    <row r="130" spans="1:8" ht="15.75" hidden="1">
      <c r="A130" s="2" t="s">
        <v>12</v>
      </c>
      <c r="B130" s="2">
        <v>556</v>
      </c>
      <c r="C130" s="2"/>
      <c r="D130" s="2">
        <f t="shared" si="7"/>
        <v>556</v>
      </c>
      <c r="E130" s="2"/>
      <c r="F130" s="2">
        <f t="shared" si="8"/>
        <v>556</v>
      </c>
      <c r="G130" s="2"/>
      <c r="H130" s="2">
        <f t="shared" si="9"/>
        <v>556</v>
      </c>
    </row>
    <row r="131" spans="1:8" ht="15.75" hidden="1">
      <c r="A131" s="2" t="s">
        <v>13</v>
      </c>
      <c r="B131" s="2">
        <v>600</v>
      </c>
      <c r="C131" s="2"/>
      <c r="D131" s="2">
        <f t="shared" si="7"/>
        <v>600</v>
      </c>
      <c r="E131" s="2"/>
      <c r="F131" s="2">
        <f t="shared" si="8"/>
        <v>600</v>
      </c>
      <c r="G131" s="2"/>
      <c r="H131" s="2">
        <f t="shared" si="9"/>
        <v>600</v>
      </c>
    </row>
    <row r="132" spans="1:8" ht="15.75" hidden="1">
      <c r="A132" s="2" t="s">
        <v>14</v>
      </c>
      <c r="B132" s="2">
        <v>400</v>
      </c>
      <c r="C132" s="2"/>
      <c r="D132" s="2">
        <f t="shared" si="7"/>
        <v>400</v>
      </c>
      <c r="E132" s="2"/>
      <c r="F132" s="2">
        <f t="shared" si="8"/>
        <v>400</v>
      </c>
      <c r="G132" s="2"/>
      <c r="H132" s="2">
        <f t="shared" si="9"/>
        <v>400</v>
      </c>
    </row>
    <row r="133" spans="1:8" ht="15.75" hidden="1">
      <c r="A133" s="2" t="s">
        <v>15</v>
      </c>
      <c r="B133" s="2">
        <v>790</v>
      </c>
      <c r="C133" s="2"/>
      <c r="D133" s="2">
        <f t="shared" si="7"/>
        <v>790</v>
      </c>
      <c r="E133" s="2"/>
      <c r="F133" s="2">
        <f t="shared" si="8"/>
        <v>790</v>
      </c>
      <c r="G133" s="2"/>
      <c r="H133" s="2">
        <f t="shared" si="9"/>
        <v>790</v>
      </c>
    </row>
    <row r="134" spans="1:8" ht="15.75" hidden="1">
      <c r="A134" s="2" t="s">
        <v>16</v>
      </c>
      <c r="B134" s="2">
        <v>690</v>
      </c>
      <c r="C134" s="2"/>
      <c r="D134" s="2">
        <f t="shared" si="7"/>
        <v>690</v>
      </c>
      <c r="E134" s="2"/>
      <c r="F134" s="2">
        <f t="shared" si="8"/>
        <v>690</v>
      </c>
      <c r="G134" s="2"/>
      <c r="H134" s="2">
        <f t="shared" si="9"/>
        <v>690</v>
      </c>
    </row>
    <row r="135" spans="1:8" ht="15.75" hidden="1">
      <c r="A135" s="2" t="s">
        <v>17</v>
      </c>
      <c r="B135" s="2">
        <v>1690</v>
      </c>
      <c r="C135" s="2"/>
      <c r="D135" s="2">
        <f t="shared" si="7"/>
        <v>1690</v>
      </c>
      <c r="E135" s="2"/>
      <c r="F135" s="2">
        <f t="shared" si="8"/>
        <v>1690</v>
      </c>
      <c r="G135" s="2"/>
      <c r="H135" s="2">
        <f t="shared" si="9"/>
        <v>1690</v>
      </c>
    </row>
    <row r="136" spans="1:8" ht="15.75" hidden="1">
      <c r="A136" s="2" t="s">
        <v>0</v>
      </c>
      <c r="B136" s="2">
        <v>25180</v>
      </c>
      <c r="C136" s="2">
        <v>0</v>
      </c>
      <c r="D136" s="2">
        <f>SUM(D116:D135)</f>
        <v>25180</v>
      </c>
      <c r="E136" s="2">
        <f>SUM(E116:E135)</f>
        <v>400</v>
      </c>
      <c r="F136" s="2">
        <f>SUM(F116:F135)</f>
        <v>25580</v>
      </c>
      <c r="G136" s="2">
        <f>SUM(G116:G135)</f>
        <v>0</v>
      </c>
      <c r="H136" s="2">
        <f>SUM(H116:H135)</f>
        <v>25580</v>
      </c>
    </row>
    <row r="137" ht="15.75" hidden="1">
      <c r="A137" s="6"/>
    </row>
    <row r="138" ht="15.75" hidden="1">
      <c r="A138" s="6"/>
    </row>
    <row r="139" spans="1:8" ht="138.75" customHeight="1" hidden="1">
      <c r="A139" s="33" t="s">
        <v>43</v>
      </c>
      <c r="B139" s="33"/>
      <c r="C139" s="33"/>
      <c r="D139" s="33"/>
      <c r="E139" s="33"/>
      <c r="F139" s="33"/>
      <c r="G139" s="1"/>
      <c r="H139" s="1"/>
    </row>
    <row r="140" ht="15.75" hidden="1">
      <c r="A140" s="8"/>
    </row>
    <row r="141" spans="1:8" ht="57.75" customHeight="1" hidden="1">
      <c r="A141" s="4" t="s">
        <v>1</v>
      </c>
      <c r="B141" s="16" t="s">
        <v>33</v>
      </c>
      <c r="C141" s="16" t="s">
        <v>24</v>
      </c>
      <c r="D141" s="16" t="s">
        <v>33</v>
      </c>
      <c r="E141" s="16" t="s">
        <v>24</v>
      </c>
      <c r="F141" s="16" t="s">
        <v>33</v>
      </c>
      <c r="G141" s="16" t="s">
        <v>24</v>
      </c>
      <c r="H141" s="16" t="s">
        <v>33</v>
      </c>
    </row>
    <row r="142" spans="1:8" ht="15.75" hidden="1">
      <c r="A142" s="2" t="s">
        <v>19</v>
      </c>
      <c r="B142" s="2">
        <v>4287</v>
      </c>
      <c r="C142" s="2"/>
      <c r="D142" s="2">
        <f aca="true" t="shared" si="10" ref="D142:D161">B142+C142</f>
        <v>4287</v>
      </c>
      <c r="E142" s="2"/>
      <c r="F142" s="2">
        <f aca="true" t="shared" si="11" ref="F142:F161">D142+E142</f>
        <v>4287</v>
      </c>
      <c r="G142" s="2"/>
      <c r="H142" s="2">
        <f aca="true" t="shared" si="12" ref="H142:H161">F142+G142</f>
        <v>4287</v>
      </c>
    </row>
    <row r="143" spans="1:8" ht="15.75" hidden="1">
      <c r="A143" s="2" t="s">
        <v>21</v>
      </c>
      <c r="B143" s="2">
        <v>6175</v>
      </c>
      <c r="C143" s="2"/>
      <c r="D143" s="2">
        <f t="shared" si="10"/>
        <v>6175</v>
      </c>
      <c r="E143" s="2"/>
      <c r="F143" s="2">
        <f t="shared" si="11"/>
        <v>6175</v>
      </c>
      <c r="G143" s="2"/>
      <c r="H143" s="2">
        <f t="shared" si="12"/>
        <v>6175</v>
      </c>
    </row>
    <row r="144" spans="1:8" ht="15.75" hidden="1">
      <c r="A144" s="2" t="s">
        <v>2</v>
      </c>
      <c r="B144" s="2">
        <v>1421</v>
      </c>
      <c r="C144" s="2"/>
      <c r="D144" s="2">
        <f t="shared" si="10"/>
        <v>1421</v>
      </c>
      <c r="E144" s="2"/>
      <c r="F144" s="2">
        <f t="shared" si="11"/>
        <v>1421</v>
      </c>
      <c r="G144" s="2"/>
      <c r="H144" s="2">
        <f t="shared" si="12"/>
        <v>1421</v>
      </c>
    </row>
    <row r="145" spans="1:8" ht="15.75" hidden="1">
      <c r="A145" s="2" t="s">
        <v>3</v>
      </c>
      <c r="B145" s="2">
        <v>3540</v>
      </c>
      <c r="C145" s="2"/>
      <c r="D145" s="2">
        <f t="shared" si="10"/>
        <v>3540</v>
      </c>
      <c r="E145" s="2"/>
      <c r="F145" s="2">
        <f t="shared" si="11"/>
        <v>3540</v>
      </c>
      <c r="G145" s="2"/>
      <c r="H145" s="2">
        <f t="shared" si="12"/>
        <v>3540</v>
      </c>
    </row>
    <row r="146" spans="1:8" ht="15.75" hidden="1">
      <c r="A146" s="2" t="s">
        <v>20</v>
      </c>
      <c r="B146" s="2">
        <v>2486</v>
      </c>
      <c r="C146" s="2"/>
      <c r="D146" s="2">
        <f t="shared" si="10"/>
        <v>2486</v>
      </c>
      <c r="E146" s="2"/>
      <c r="F146" s="2">
        <f t="shared" si="11"/>
        <v>2486</v>
      </c>
      <c r="G146" s="2"/>
      <c r="H146" s="2">
        <f t="shared" si="12"/>
        <v>2486</v>
      </c>
    </row>
    <row r="147" spans="1:8" ht="15.75" hidden="1">
      <c r="A147" s="2" t="s">
        <v>4</v>
      </c>
      <c r="B147" s="2">
        <v>3279</v>
      </c>
      <c r="C147" s="2"/>
      <c r="D147" s="2">
        <f t="shared" si="10"/>
        <v>3279</v>
      </c>
      <c r="E147" s="2"/>
      <c r="F147" s="2">
        <f t="shared" si="11"/>
        <v>3279</v>
      </c>
      <c r="G147" s="2"/>
      <c r="H147" s="2">
        <f t="shared" si="12"/>
        <v>3279</v>
      </c>
    </row>
    <row r="148" spans="1:8" ht="15.75" hidden="1">
      <c r="A148" s="2" t="s">
        <v>5</v>
      </c>
      <c r="B148" s="2">
        <v>2306</v>
      </c>
      <c r="C148" s="2"/>
      <c r="D148" s="2">
        <f t="shared" si="10"/>
        <v>2306</v>
      </c>
      <c r="E148" s="2">
        <v>548</v>
      </c>
      <c r="F148" s="2">
        <f t="shared" si="11"/>
        <v>2854</v>
      </c>
      <c r="G148" s="2"/>
      <c r="H148" s="2">
        <f t="shared" si="12"/>
        <v>2854</v>
      </c>
    </row>
    <row r="149" spans="1:8" ht="15.75" hidden="1">
      <c r="A149" s="2" t="s">
        <v>6</v>
      </c>
      <c r="B149" s="2">
        <v>1093</v>
      </c>
      <c r="C149" s="2"/>
      <c r="D149" s="2">
        <f t="shared" si="10"/>
        <v>1093</v>
      </c>
      <c r="E149" s="2"/>
      <c r="F149" s="2">
        <f t="shared" si="11"/>
        <v>1093</v>
      </c>
      <c r="G149" s="2"/>
      <c r="H149" s="2">
        <f t="shared" si="12"/>
        <v>1093</v>
      </c>
    </row>
    <row r="150" spans="1:8" ht="15.75" hidden="1">
      <c r="A150" s="2" t="s">
        <v>7</v>
      </c>
      <c r="B150" s="2">
        <v>1213</v>
      </c>
      <c r="C150" s="2"/>
      <c r="D150" s="2">
        <f t="shared" si="10"/>
        <v>1213</v>
      </c>
      <c r="E150" s="2"/>
      <c r="F150" s="2">
        <f t="shared" si="11"/>
        <v>1213</v>
      </c>
      <c r="G150" s="2"/>
      <c r="H150" s="2">
        <f t="shared" si="12"/>
        <v>1213</v>
      </c>
    </row>
    <row r="151" spans="1:8" ht="15.75" hidden="1">
      <c r="A151" s="2" t="s">
        <v>8</v>
      </c>
      <c r="B151" s="2">
        <v>1476</v>
      </c>
      <c r="C151" s="2"/>
      <c r="D151" s="2">
        <f t="shared" si="10"/>
        <v>1476</v>
      </c>
      <c r="E151" s="2"/>
      <c r="F151" s="2">
        <f t="shared" si="11"/>
        <v>1476</v>
      </c>
      <c r="G151" s="2"/>
      <c r="H151" s="2">
        <f t="shared" si="12"/>
        <v>1476</v>
      </c>
    </row>
    <row r="152" spans="1:8" ht="15.75" hidden="1">
      <c r="A152" s="2" t="s">
        <v>9</v>
      </c>
      <c r="B152" s="2">
        <v>3191</v>
      </c>
      <c r="C152" s="2"/>
      <c r="D152" s="2">
        <f t="shared" si="10"/>
        <v>3191</v>
      </c>
      <c r="E152" s="2">
        <v>548</v>
      </c>
      <c r="F152" s="2">
        <f t="shared" si="11"/>
        <v>3739</v>
      </c>
      <c r="G152" s="2"/>
      <c r="H152" s="2">
        <f t="shared" si="12"/>
        <v>3739</v>
      </c>
    </row>
    <row r="153" spans="1:8" ht="15.75" hidden="1">
      <c r="A153" s="2" t="s">
        <v>10</v>
      </c>
      <c r="B153" s="2">
        <v>2187</v>
      </c>
      <c r="C153" s="2"/>
      <c r="D153" s="2">
        <f t="shared" si="10"/>
        <v>2187</v>
      </c>
      <c r="E153" s="2"/>
      <c r="F153" s="2">
        <f t="shared" si="11"/>
        <v>2187</v>
      </c>
      <c r="G153" s="2"/>
      <c r="H153" s="2">
        <f t="shared" si="12"/>
        <v>2187</v>
      </c>
    </row>
    <row r="154" spans="1:8" ht="15.75" hidden="1">
      <c r="A154" s="2" t="s">
        <v>11</v>
      </c>
      <c r="B154" s="2">
        <v>1093</v>
      </c>
      <c r="C154" s="2"/>
      <c r="D154" s="2">
        <f t="shared" si="10"/>
        <v>1093</v>
      </c>
      <c r="E154" s="2"/>
      <c r="F154" s="2">
        <f t="shared" si="11"/>
        <v>1093</v>
      </c>
      <c r="G154" s="2"/>
      <c r="H154" s="2">
        <f t="shared" si="12"/>
        <v>1093</v>
      </c>
    </row>
    <row r="155" spans="1:8" ht="15.75" hidden="1">
      <c r="A155" s="2" t="s">
        <v>18</v>
      </c>
      <c r="B155" s="2">
        <v>1913</v>
      </c>
      <c r="C155" s="2"/>
      <c r="D155" s="2">
        <f t="shared" si="10"/>
        <v>1913</v>
      </c>
      <c r="E155" s="2"/>
      <c r="F155" s="2">
        <f t="shared" si="11"/>
        <v>1913</v>
      </c>
      <c r="G155" s="2"/>
      <c r="H155" s="2">
        <f t="shared" si="12"/>
        <v>1913</v>
      </c>
    </row>
    <row r="156" spans="1:8" ht="15.75" hidden="1">
      <c r="A156" s="2" t="s">
        <v>12</v>
      </c>
      <c r="B156" s="2">
        <v>1312</v>
      </c>
      <c r="C156" s="2"/>
      <c r="D156" s="2">
        <f t="shared" si="10"/>
        <v>1312</v>
      </c>
      <c r="E156" s="2">
        <v>164</v>
      </c>
      <c r="F156" s="2">
        <f t="shared" si="11"/>
        <v>1476</v>
      </c>
      <c r="G156" s="2"/>
      <c r="H156" s="2">
        <f t="shared" si="12"/>
        <v>1476</v>
      </c>
    </row>
    <row r="157" spans="1:8" ht="15.75" hidden="1">
      <c r="A157" s="2" t="s">
        <v>13</v>
      </c>
      <c r="B157" s="2">
        <v>3761</v>
      </c>
      <c r="C157" s="2"/>
      <c r="D157" s="2">
        <f t="shared" si="10"/>
        <v>3761</v>
      </c>
      <c r="E157" s="2"/>
      <c r="F157" s="2">
        <f t="shared" si="11"/>
        <v>3761</v>
      </c>
      <c r="G157" s="2"/>
      <c r="H157" s="2">
        <f t="shared" si="12"/>
        <v>3761</v>
      </c>
    </row>
    <row r="158" spans="1:8" ht="15.75" hidden="1">
      <c r="A158" s="2" t="s">
        <v>14</v>
      </c>
      <c r="B158" s="2">
        <v>1093</v>
      </c>
      <c r="C158" s="2"/>
      <c r="D158" s="2">
        <f t="shared" si="10"/>
        <v>1093</v>
      </c>
      <c r="E158" s="2"/>
      <c r="F158" s="2">
        <f t="shared" si="11"/>
        <v>1093</v>
      </c>
      <c r="G158" s="2"/>
      <c r="H158" s="2">
        <f t="shared" si="12"/>
        <v>1093</v>
      </c>
    </row>
    <row r="159" spans="1:8" ht="15.75" hidden="1">
      <c r="A159" s="2" t="s">
        <v>15</v>
      </c>
      <c r="B159" s="2">
        <v>2624</v>
      </c>
      <c r="C159" s="2"/>
      <c r="D159" s="2">
        <f t="shared" si="10"/>
        <v>2624</v>
      </c>
      <c r="E159" s="2"/>
      <c r="F159" s="2">
        <f t="shared" si="11"/>
        <v>2624</v>
      </c>
      <c r="G159" s="2"/>
      <c r="H159" s="2">
        <f t="shared" si="12"/>
        <v>2624</v>
      </c>
    </row>
    <row r="160" spans="1:8" ht="15.75" hidden="1">
      <c r="A160" s="2" t="s">
        <v>16</v>
      </c>
      <c r="B160" s="2">
        <v>1093</v>
      </c>
      <c r="C160" s="2"/>
      <c r="D160" s="2">
        <f t="shared" si="10"/>
        <v>1093</v>
      </c>
      <c r="E160" s="2"/>
      <c r="F160" s="2">
        <f t="shared" si="11"/>
        <v>1093</v>
      </c>
      <c r="G160" s="2"/>
      <c r="H160" s="2">
        <f t="shared" si="12"/>
        <v>1093</v>
      </c>
    </row>
    <row r="161" spans="1:8" ht="15.75" hidden="1">
      <c r="A161" s="2" t="s">
        <v>17</v>
      </c>
      <c r="B161" s="2">
        <v>1640</v>
      </c>
      <c r="C161" s="2"/>
      <c r="D161" s="2">
        <f t="shared" si="10"/>
        <v>1640</v>
      </c>
      <c r="E161" s="2"/>
      <c r="F161" s="2">
        <f t="shared" si="11"/>
        <v>1640</v>
      </c>
      <c r="G161" s="2"/>
      <c r="H161" s="2">
        <f t="shared" si="12"/>
        <v>1640</v>
      </c>
    </row>
    <row r="162" spans="1:8" ht="15.75" hidden="1">
      <c r="A162" s="2" t="s">
        <v>0</v>
      </c>
      <c r="B162" s="2">
        <v>47183</v>
      </c>
      <c r="C162" s="2">
        <v>0</v>
      </c>
      <c r="D162" s="2">
        <f>SUM(D142:D161)</f>
        <v>47183</v>
      </c>
      <c r="E162" s="2">
        <f>SUM(E142:E161)</f>
        <v>1260</v>
      </c>
      <c r="F162" s="2">
        <f>SUM(F142:F161)</f>
        <v>48443</v>
      </c>
      <c r="G162" s="2">
        <f>SUM(G142:G161)</f>
        <v>0</v>
      </c>
      <c r="H162" s="2">
        <f>SUM(H142:H161)</f>
        <v>48443</v>
      </c>
    </row>
    <row r="163" ht="15.75" hidden="1"/>
    <row r="164" ht="15.75" hidden="1"/>
    <row r="165" spans="1:8" ht="63" customHeight="1">
      <c r="A165" s="32" t="s">
        <v>35</v>
      </c>
      <c r="B165" s="32"/>
      <c r="C165" s="32"/>
      <c r="D165" s="32"/>
      <c r="E165" s="32"/>
      <c r="F165" s="32"/>
      <c r="G165" s="32"/>
      <c r="H165" s="32"/>
    </row>
    <row r="166" ht="15.75">
      <c r="A166" s="5"/>
    </row>
    <row r="167" spans="1:8" ht="55.5" customHeight="1">
      <c r="A167" s="4" t="s">
        <v>1</v>
      </c>
      <c r="B167" s="16" t="s">
        <v>33</v>
      </c>
      <c r="C167" s="16" t="s">
        <v>24</v>
      </c>
      <c r="D167" s="16" t="s">
        <v>33</v>
      </c>
      <c r="E167" s="16" t="s">
        <v>24</v>
      </c>
      <c r="F167" s="16" t="s">
        <v>33</v>
      </c>
      <c r="G167" s="16" t="s">
        <v>24</v>
      </c>
      <c r="H167" s="16" t="s">
        <v>33</v>
      </c>
    </row>
    <row r="168" spans="1:8" ht="15.75">
      <c r="A168" s="2" t="s">
        <v>19</v>
      </c>
      <c r="B168" s="2">
        <v>0</v>
      </c>
      <c r="C168" s="2">
        <v>10000</v>
      </c>
      <c r="D168" s="2"/>
      <c r="E168" s="2">
        <v>6700</v>
      </c>
      <c r="F168" s="2">
        <f aca="true" t="shared" si="13" ref="F168:F187">D168+E168</f>
        <v>6700</v>
      </c>
      <c r="G168" s="2"/>
      <c r="H168" s="2">
        <f aca="true" t="shared" si="14" ref="H168:H187">F168+G168</f>
        <v>6700</v>
      </c>
    </row>
    <row r="169" spans="1:8" ht="15.75">
      <c r="A169" s="2" t="s">
        <v>21</v>
      </c>
      <c r="B169" s="2">
        <v>9200</v>
      </c>
      <c r="C169" s="2"/>
      <c r="D169" s="2">
        <f aca="true" t="shared" si="15" ref="D169:D187">B169+C169</f>
        <v>9200</v>
      </c>
      <c r="E169" s="2"/>
      <c r="F169" s="2">
        <f t="shared" si="13"/>
        <v>9200</v>
      </c>
      <c r="G169" s="2"/>
      <c r="H169" s="2">
        <f t="shared" si="14"/>
        <v>9200</v>
      </c>
    </row>
    <row r="170" spans="1:8" ht="15.75">
      <c r="A170" s="2" t="s">
        <v>2</v>
      </c>
      <c r="B170" s="2">
        <v>2700</v>
      </c>
      <c r="C170" s="2"/>
      <c r="D170" s="2">
        <f t="shared" si="15"/>
        <v>2700</v>
      </c>
      <c r="E170" s="2"/>
      <c r="F170" s="2">
        <f t="shared" si="13"/>
        <v>2700</v>
      </c>
      <c r="G170" s="2"/>
      <c r="H170" s="2">
        <f t="shared" si="14"/>
        <v>2700</v>
      </c>
    </row>
    <row r="171" spans="1:8" ht="15.75">
      <c r="A171" s="2" t="s">
        <v>3</v>
      </c>
      <c r="B171" s="2">
        <v>2630</v>
      </c>
      <c r="C171" s="2"/>
      <c r="D171" s="2">
        <f t="shared" si="15"/>
        <v>2630</v>
      </c>
      <c r="E171" s="2"/>
      <c r="F171" s="2">
        <f t="shared" si="13"/>
        <v>2630</v>
      </c>
      <c r="G171" s="2"/>
      <c r="H171" s="2">
        <f t="shared" si="14"/>
        <v>2630</v>
      </c>
    </row>
    <row r="172" spans="1:8" ht="15.75">
      <c r="A172" s="2" t="s">
        <v>20</v>
      </c>
      <c r="B172" s="2">
        <v>2500</v>
      </c>
      <c r="C172" s="2"/>
      <c r="D172" s="2">
        <f t="shared" si="15"/>
        <v>2500</v>
      </c>
      <c r="E172" s="2"/>
      <c r="F172" s="2">
        <f t="shared" si="13"/>
        <v>2500</v>
      </c>
      <c r="G172" s="2">
        <v>-1500</v>
      </c>
      <c r="H172" s="2">
        <f t="shared" si="14"/>
        <v>1000</v>
      </c>
    </row>
    <row r="173" spans="1:8" ht="15.75" hidden="1">
      <c r="A173" s="2" t="s">
        <v>4</v>
      </c>
      <c r="B173" s="2">
        <v>0</v>
      </c>
      <c r="C173" s="2"/>
      <c r="D173" s="2">
        <f t="shared" si="15"/>
        <v>0</v>
      </c>
      <c r="E173" s="2"/>
      <c r="F173" s="2">
        <f t="shared" si="13"/>
        <v>0</v>
      </c>
      <c r="G173" s="2"/>
      <c r="H173" s="2">
        <f t="shared" si="14"/>
        <v>0</v>
      </c>
    </row>
    <row r="174" spans="1:8" ht="15.75">
      <c r="A174" s="2" t="s">
        <v>5</v>
      </c>
      <c r="B174" s="2">
        <v>7600</v>
      </c>
      <c r="C174" s="2"/>
      <c r="D174" s="2">
        <f t="shared" si="15"/>
        <v>7600</v>
      </c>
      <c r="E174" s="2"/>
      <c r="F174" s="2">
        <f t="shared" si="13"/>
        <v>7600</v>
      </c>
      <c r="G174" s="2"/>
      <c r="H174" s="2">
        <f t="shared" si="14"/>
        <v>7600</v>
      </c>
    </row>
    <row r="175" spans="1:8" ht="15.75">
      <c r="A175" s="2" t="s">
        <v>6</v>
      </c>
      <c r="B175" s="2">
        <v>1600</v>
      </c>
      <c r="C175" s="2"/>
      <c r="D175" s="2">
        <f t="shared" si="15"/>
        <v>1600</v>
      </c>
      <c r="E175" s="2"/>
      <c r="F175" s="2">
        <f t="shared" si="13"/>
        <v>1600</v>
      </c>
      <c r="G175" s="2"/>
      <c r="H175" s="2">
        <f t="shared" si="14"/>
        <v>1600</v>
      </c>
    </row>
    <row r="176" spans="1:8" ht="15.75">
      <c r="A176" s="2" t="s">
        <v>7</v>
      </c>
      <c r="B176" s="2">
        <v>3400</v>
      </c>
      <c r="C176" s="2"/>
      <c r="D176" s="2">
        <f t="shared" si="15"/>
        <v>3400</v>
      </c>
      <c r="E176" s="2"/>
      <c r="F176" s="2">
        <f t="shared" si="13"/>
        <v>3400</v>
      </c>
      <c r="G176" s="2">
        <v>-180</v>
      </c>
      <c r="H176" s="2">
        <f t="shared" si="14"/>
        <v>3220</v>
      </c>
    </row>
    <row r="177" spans="1:8" ht="15.75">
      <c r="A177" s="2" t="s">
        <v>8</v>
      </c>
      <c r="B177" s="2">
        <v>800</v>
      </c>
      <c r="C177" s="2"/>
      <c r="D177" s="2">
        <f t="shared" si="15"/>
        <v>800</v>
      </c>
      <c r="E177" s="2"/>
      <c r="F177" s="2">
        <f t="shared" si="13"/>
        <v>800</v>
      </c>
      <c r="G177" s="2"/>
      <c r="H177" s="2">
        <f t="shared" si="14"/>
        <v>800</v>
      </c>
    </row>
    <row r="178" spans="1:8" ht="15.75" hidden="1">
      <c r="A178" s="2" t="s">
        <v>9</v>
      </c>
      <c r="B178" s="2">
        <v>0</v>
      </c>
      <c r="C178" s="2"/>
      <c r="D178" s="2">
        <f t="shared" si="15"/>
        <v>0</v>
      </c>
      <c r="E178" s="2"/>
      <c r="F178" s="2">
        <f t="shared" si="13"/>
        <v>0</v>
      </c>
      <c r="G178" s="2"/>
      <c r="H178" s="2">
        <f t="shared" si="14"/>
        <v>0</v>
      </c>
    </row>
    <row r="179" spans="1:8" ht="15.75">
      <c r="A179" s="2" t="s">
        <v>10</v>
      </c>
      <c r="B179" s="2">
        <v>7700</v>
      </c>
      <c r="C179" s="2"/>
      <c r="D179" s="2">
        <f t="shared" si="15"/>
        <v>7700</v>
      </c>
      <c r="E179" s="2"/>
      <c r="F179" s="2">
        <f t="shared" si="13"/>
        <v>7700</v>
      </c>
      <c r="G179" s="2"/>
      <c r="H179" s="2">
        <f t="shared" si="14"/>
        <v>7700</v>
      </c>
    </row>
    <row r="180" spans="1:8" ht="15.75" hidden="1">
      <c r="A180" s="2" t="s">
        <v>11</v>
      </c>
      <c r="B180" s="2">
        <v>0</v>
      </c>
      <c r="C180" s="2"/>
      <c r="D180" s="2">
        <f t="shared" si="15"/>
        <v>0</v>
      </c>
      <c r="E180" s="2"/>
      <c r="F180" s="2">
        <f t="shared" si="13"/>
        <v>0</v>
      </c>
      <c r="G180" s="2"/>
      <c r="H180" s="2">
        <f t="shared" si="14"/>
        <v>0</v>
      </c>
    </row>
    <row r="181" spans="1:8" ht="15.75">
      <c r="A181" s="2" t="s">
        <v>18</v>
      </c>
      <c r="B181" s="2">
        <v>2000</v>
      </c>
      <c r="C181" s="2"/>
      <c r="D181" s="2">
        <f t="shared" si="15"/>
        <v>2000</v>
      </c>
      <c r="E181" s="2"/>
      <c r="F181" s="2">
        <f t="shared" si="13"/>
        <v>2000</v>
      </c>
      <c r="G181" s="2"/>
      <c r="H181" s="2">
        <f t="shared" si="14"/>
        <v>2000</v>
      </c>
    </row>
    <row r="182" spans="1:8" ht="15.75" hidden="1">
      <c r="A182" s="2" t="s">
        <v>12</v>
      </c>
      <c r="B182" s="2">
        <v>0</v>
      </c>
      <c r="C182" s="2"/>
      <c r="D182" s="2">
        <f t="shared" si="15"/>
        <v>0</v>
      </c>
      <c r="E182" s="2"/>
      <c r="F182" s="2">
        <f t="shared" si="13"/>
        <v>0</v>
      </c>
      <c r="G182" s="2"/>
      <c r="H182" s="2">
        <f t="shared" si="14"/>
        <v>0</v>
      </c>
    </row>
    <row r="183" spans="1:8" ht="15.75">
      <c r="A183" s="2" t="s">
        <v>13</v>
      </c>
      <c r="B183" s="2">
        <v>0</v>
      </c>
      <c r="C183" s="2"/>
      <c r="D183" s="2">
        <f t="shared" si="15"/>
        <v>0</v>
      </c>
      <c r="E183" s="2">
        <v>900</v>
      </c>
      <c r="F183" s="2">
        <f t="shared" si="13"/>
        <v>900</v>
      </c>
      <c r="G183" s="2"/>
      <c r="H183" s="2">
        <f t="shared" si="14"/>
        <v>900</v>
      </c>
    </row>
    <row r="184" spans="1:8" ht="15.75" hidden="1">
      <c r="A184" s="2" t="s">
        <v>14</v>
      </c>
      <c r="B184" s="2">
        <v>0</v>
      </c>
      <c r="C184" s="2"/>
      <c r="D184" s="2">
        <f t="shared" si="15"/>
        <v>0</v>
      </c>
      <c r="E184" s="2"/>
      <c r="F184" s="2">
        <f t="shared" si="13"/>
        <v>0</v>
      </c>
      <c r="G184" s="2"/>
      <c r="H184" s="2">
        <f t="shared" si="14"/>
        <v>0</v>
      </c>
    </row>
    <row r="185" spans="1:8" ht="15.75">
      <c r="A185" s="2" t="s">
        <v>15</v>
      </c>
      <c r="B185" s="2">
        <v>2700</v>
      </c>
      <c r="C185" s="2"/>
      <c r="D185" s="2">
        <f t="shared" si="15"/>
        <v>2700</v>
      </c>
      <c r="E185" s="2"/>
      <c r="F185" s="2">
        <f t="shared" si="13"/>
        <v>2700</v>
      </c>
      <c r="G185" s="2"/>
      <c r="H185" s="2">
        <f t="shared" si="14"/>
        <v>2700</v>
      </c>
    </row>
    <row r="186" spans="1:8" ht="15.75" hidden="1">
      <c r="A186" s="2" t="s">
        <v>16</v>
      </c>
      <c r="B186" s="2">
        <v>0</v>
      </c>
      <c r="C186" s="2"/>
      <c r="D186" s="2">
        <f t="shared" si="15"/>
        <v>0</v>
      </c>
      <c r="E186" s="2"/>
      <c r="F186" s="2">
        <f t="shared" si="13"/>
        <v>0</v>
      </c>
      <c r="G186" s="2"/>
      <c r="H186" s="2">
        <f t="shared" si="14"/>
        <v>0</v>
      </c>
    </row>
    <row r="187" spans="1:8" ht="15.75">
      <c r="A187" s="2" t="s">
        <v>17</v>
      </c>
      <c r="B187" s="2">
        <v>2170</v>
      </c>
      <c r="C187" s="2"/>
      <c r="D187" s="2">
        <f t="shared" si="15"/>
        <v>2170</v>
      </c>
      <c r="E187" s="2"/>
      <c r="F187" s="2">
        <f t="shared" si="13"/>
        <v>2170</v>
      </c>
      <c r="G187" s="2"/>
      <c r="H187" s="2">
        <f t="shared" si="14"/>
        <v>2170</v>
      </c>
    </row>
    <row r="188" spans="1:8" ht="15.75">
      <c r="A188" s="2" t="s">
        <v>0</v>
      </c>
      <c r="B188" s="2">
        <v>45000</v>
      </c>
      <c r="C188" s="2">
        <f>SUM(C169:C187)</f>
        <v>0</v>
      </c>
      <c r="D188" s="2">
        <f>SUM(D168:D187)</f>
        <v>45000</v>
      </c>
      <c r="E188" s="2">
        <f>SUM(E168:E187)</f>
        <v>7600</v>
      </c>
      <c r="F188" s="2">
        <f>SUM(F168:F187)</f>
        <v>52600</v>
      </c>
      <c r="G188" s="2">
        <f>SUM(G168:G187)</f>
        <v>-1680</v>
      </c>
      <c r="H188" s="2">
        <f>SUM(H168:H187)</f>
        <v>50920</v>
      </c>
    </row>
    <row r="189" ht="15.75">
      <c r="A189" s="6"/>
    </row>
    <row r="190" ht="15.75" hidden="1">
      <c r="A190" s="6"/>
    </row>
    <row r="191" s="3" customFormat="1" ht="73.5" customHeight="1" hidden="1">
      <c r="A191" s="5" t="s">
        <v>29</v>
      </c>
    </row>
    <row r="192" ht="15.75" hidden="1"/>
    <row r="193" spans="1:7" ht="15.75" hidden="1">
      <c r="A193" s="4" t="s">
        <v>1</v>
      </c>
      <c r="C193" s="3" t="s">
        <v>24</v>
      </c>
      <c r="E193" s="3" t="s">
        <v>24</v>
      </c>
      <c r="G193" s="3" t="s">
        <v>24</v>
      </c>
    </row>
    <row r="194" spans="1:7" ht="15.75" hidden="1">
      <c r="A194" s="2" t="s">
        <v>19</v>
      </c>
      <c r="C194" s="3">
        <v>-2989</v>
      </c>
      <c r="E194" s="3">
        <v>-2989</v>
      </c>
      <c r="G194" s="3">
        <v>-2989</v>
      </c>
    </row>
    <row r="195" spans="1:7" ht="15.75" hidden="1">
      <c r="A195" s="2" t="s">
        <v>21</v>
      </c>
      <c r="C195" s="3">
        <v>-713</v>
      </c>
      <c r="E195" s="3">
        <v>-713</v>
      </c>
      <c r="G195" s="3">
        <v>-713</v>
      </c>
    </row>
    <row r="196" spans="1:7" ht="15.75" hidden="1">
      <c r="A196" s="2" t="s">
        <v>2</v>
      </c>
      <c r="C196" s="3">
        <v>-76</v>
      </c>
      <c r="E196" s="3">
        <v>-76</v>
      </c>
      <c r="G196" s="3">
        <v>-76</v>
      </c>
    </row>
    <row r="197" spans="1:246" s="7" customFormat="1" ht="15.75" hidden="1">
      <c r="A197" s="2" t="s">
        <v>3</v>
      </c>
      <c r="B197" s="6"/>
      <c r="C197" s="6">
        <v>-171</v>
      </c>
      <c r="D197" s="6"/>
      <c r="E197" s="6">
        <v>-171</v>
      </c>
      <c r="F197" s="6"/>
      <c r="G197" s="6">
        <v>-171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</row>
    <row r="198" spans="1:7" ht="15.75" hidden="1">
      <c r="A198" s="2" t="s">
        <v>20</v>
      </c>
      <c r="C198" s="3">
        <v>-128</v>
      </c>
      <c r="E198" s="3">
        <v>-128</v>
      </c>
      <c r="G198" s="3">
        <v>-128</v>
      </c>
    </row>
    <row r="199" spans="1:7" ht="15.75" hidden="1">
      <c r="A199" s="2" t="s">
        <v>4</v>
      </c>
      <c r="C199" s="3">
        <v>-149</v>
      </c>
      <c r="E199" s="3">
        <v>-149</v>
      </c>
      <c r="G199" s="3">
        <v>-149</v>
      </c>
    </row>
    <row r="200" spans="1:7" ht="15.75" hidden="1">
      <c r="A200" s="2" t="s">
        <v>5</v>
      </c>
      <c r="C200" s="3">
        <v>-117</v>
      </c>
      <c r="E200" s="3">
        <v>-117</v>
      </c>
      <c r="G200" s="3">
        <v>-117</v>
      </c>
    </row>
    <row r="201" spans="1:7" ht="15.75" hidden="1">
      <c r="A201" s="2" t="s">
        <v>6</v>
      </c>
      <c r="C201" s="3">
        <v>-21</v>
      </c>
      <c r="E201" s="3">
        <v>-21</v>
      </c>
      <c r="G201" s="3">
        <v>-21</v>
      </c>
    </row>
    <row r="202" spans="1:7" ht="15.75" hidden="1">
      <c r="A202" s="2" t="s">
        <v>7</v>
      </c>
      <c r="C202" s="3">
        <v>-36</v>
      </c>
      <c r="E202" s="3">
        <v>-36</v>
      </c>
      <c r="G202" s="3">
        <v>-36</v>
      </c>
    </row>
    <row r="203" spans="1:7" ht="15.75" hidden="1">
      <c r="A203" s="2" t="s">
        <v>8</v>
      </c>
      <c r="C203" s="3">
        <v>-25</v>
      </c>
      <c r="E203" s="3">
        <v>-25</v>
      </c>
      <c r="G203" s="3">
        <v>-25</v>
      </c>
    </row>
    <row r="204" spans="1:7" ht="15.75" hidden="1">
      <c r="A204" s="2" t="s">
        <v>9</v>
      </c>
      <c r="C204" s="3">
        <v>-69</v>
      </c>
      <c r="E204" s="3">
        <v>-69</v>
      </c>
      <c r="G204" s="3">
        <v>-69</v>
      </c>
    </row>
    <row r="205" spans="1:7" ht="15.75" hidden="1">
      <c r="A205" s="2" t="s">
        <v>10</v>
      </c>
      <c r="C205" s="3">
        <v>-66</v>
      </c>
      <c r="E205" s="3">
        <v>-66</v>
      </c>
      <c r="G205" s="3">
        <v>-66</v>
      </c>
    </row>
    <row r="206" spans="1:7" ht="15.75" hidden="1">
      <c r="A206" s="2" t="s">
        <v>11</v>
      </c>
      <c r="C206" s="3">
        <v>-26</v>
      </c>
      <c r="E206" s="3">
        <v>-26</v>
      </c>
      <c r="G206" s="3">
        <v>-26</v>
      </c>
    </row>
    <row r="207" spans="1:7" ht="15.75" hidden="1">
      <c r="A207" s="2" t="s">
        <v>18</v>
      </c>
      <c r="C207" s="3">
        <v>-29</v>
      </c>
      <c r="E207" s="3">
        <v>-29</v>
      </c>
      <c r="G207" s="3">
        <v>-29</v>
      </c>
    </row>
    <row r="208" spans="1:7" ht="15.75" hidden="1">
      <c r="A208" s="2" t="s">
        <v>12</v>
      </c>
      <c r="C208" s="3">
        <v>-35</v>
      </c>
      <c r="E208" s="3">
        <v>-35</v>
      </c>
      <c r="G208" s="3">
        <v>-35</v>
      </c>
    </row>
    <row r="209" spans="1:7" ht="15.75" hidden="1">
      <c r="A209" s="2" t="s">
        <v>13</v>
      </c>
      <c r="C209" s="3">
        <v>-50</v>
      </c>
      <c r="E209" s="3">
        <v>-50</v>
      </c>
      <c r="G209" s="3">
        <v>-50</v>
      </c>
    </row>
    <row r="210" spans="1:7" ht="15.75" hidden="1">
      <c r="A210" s="2" t="s">
        <v>14</v>
      </c>
      <c r="C210" s="3">
        <v>-29</v>
      </c>
      <c r="E210" s="3">
        <v>-29</v>
      </c>
      <c r="G210" s="3">
        <v>-29</v>
      </c>
    </row>
    <row r="211" spans="1:7" ht="15.75" hidden="1">
      <c r="A211" s="2" t="s">
        <v>15</v>
      </c>
      <c r="C211" s="3">
        <v>-58</v>
      </c>
      <c r="E211" s="3">
        <v>-58</v>
      </c>
      <c r="G211" s="3">
        <v>-58</v>
      </c>
    </row>
    <row r="212" spans="1:7" ht="15.75" hidden="1">
      <c r="A212" s="2" t="s">
        <v>16</v>
      </c>
      <c r="C212" s="3">
        <v>-37</v>
      </c>
      <c r="E212" s="3">
        <v>-37</v>
      </c>
      <c r="G212" s="3">
        <v>-37</v>
      </c>
    </row>
    <row r="213" spans="1:7" ht="15.75" hidden="1">
      <c r="A213" s="2" t="s">
        <v>17</v>
      </c>
      <c r="C213" s="3">
        <v>-176</v>
      </c>
      <c r="E213" s="3">
        <v>-176</v>
      </c>
      <c r="G213" s="3">
        <v>-176</v>
      </c>
    </row>
    <row r="214" spans="1:7" ht="15.75" hidden="1">
      <c r="A214" s="2" t="s">
        <v>0</v>
      </c>
      <c r="C214" s="3">
        <v>-5000</v>
      </c>
      <c r="E214" s="3">
        <v>-5000</v>
      </c>
      <c r="G214" s="3">
        <v>-5000</v>
      </c>
    </row>
    <row r="215" ht="15.75" hidden="1">
      <c r="A215" s="6"/>
    </row>
    <row r="216" ht="15.75" hidden="1"/>
    <row r="217" ht="86.25" customHeight="1" hidden="1">
      <c r="A217" s="5" t="s">
        <v>30</v>
      </c>
    </row>
    <row r="218" ht="15.75" hidden="1">
      <c r="A218" s="20"/>
    </row>
    <row r="219" spans="1:7" ht="15.75" hidden="1">
      <c r="A219" s="4" t="s">
        <v>1</v>
      </c>
      <c r="C219" s="3" t="s">
        <v>24</v>
      </c>
      <c r="E219" s="3" t="s">
        <v>24</v>
      </c>
      <c r="G219" s="3" t="s">
        <v>24</v>
      </c>
    </row>
    <row r="220" spans="1:7" ht="15.75" hidden="1">
      <c r="A220" s="2" t="s">
        <v>19</v>
      </c>
      <c r="C220" s="3">
        <v>-896</v>
      </c>
      <c r="E220" s="3">
        <v>-896</v>
      </c>
      <c r="G220" s="3">
        <v>-896</v>
      </c>
    </row>
    <row r="221" spans="1:7" ht="15.75" hidden="1">
      <c r="A221" s="2" t="s">
        <v>21</v>
      </c>
      <c r="C221" s="3">
        <v>-214</v>
      </c>
      <c r="E221" s="3">
        <v>-214</v>
      </c>
      <c r="G221" s="3">
        <v>-214</v>
      </c>
    </row>
    <row r="222" spans="1:7" ht="15.75" customHeight="1" hidden="1">
      <c r="A222" s="2" t="s">
        <v>2</v>
      </c>
      <c r="C222" s="3">
        <v>-23</v>
      </c>
      <c r="E222" s="3">
        <v>-23</v>
      </c>
      <c r="G222" s="3">
        <v>-23</v>
      </c>
    </row>
    <row r="223" spans="1:7" ht="15.75" hidden="1">
      <c r="A223" s="2" t="s">
        <v>3</v>
      </c>
      <c r="C223" s="3">
        <v>-51</v>
      </c>
      <c r="E223" s="3">
        <v>-51</v>
      </c>
      <c r="G223" s="3">
        <v>-51</v>
      </c>
    </row>
    <row r="224" spans="1:7" ht="15.75" hidden="1">
      <c r="A224" s="2" t="s">
        <v>20</v>
      </c>
      <c r="C224" s="3">
        <v>-38</v>
      </c>
      <c r="E224" s="3">
        <v>-38</v>
      </c>
      <c r="G224" s="3">
        <v>-38</v>
      </c>
    </row>
    <row r="225" spans="1:7" ht="15.75" hidden="1">
      <c r="A225" s="2" t="s">
        <v>4</v>
      </c>
      <c r="C225" s="3">
        <v>-45</v>
      </c>
      <c r="E225" s="3">
        <v>-45</v>
      </c>
      <c r="G225" s="3">
        <v>-45</v>
      </c>
    </row>
    <row r="226" spans="1:7" ht="15.75" hidden="1">
      <c r="A226" s="2" t="s">
        <v>5</v>
      </c>
      <c r="C226" s="3">
        <v>-35</v>
      </c>
      <c r="E226" s="3">
        <v>-35</v>
      </c>
      <c r="G226" s="3">
        <v>-35</v>
      </c>
    </row>
    <row r="227" spans="1:7" ht="15.75" hidden="1">
      <c r="A227" s="2" t="s">
        <v>6</v>
      </c>
      <c r="C227" s="3">
        <v>-6</v>
      </c>
      <c r="E227" s="3">
        <v>-6</v>
      </c>
      <c r="G227" s="3">
        <v>-6</v>
      </c>
    </row>
    <row r="228" spans="1:7" ht="15.75" hidden="1">
      <c r="A228" s="2" t="s">
        <v>7</v>
      </c>
      <c r="C228" s="3">
        <v>-11</v>
      </c>
      <c r="E228" s="3">
        <v>-11</v>
      </c>
      <c r="G228" s="3">
        <v>-11</v>
      </c>
    </row>
    <row r="229" spans="1:7" ht="15.75" hidden="1">
      <c r="A229" s="2" t="s">
        <v>8</v>
      </c>
      <c r="C229" s="3">
        <v>-7</v>
      </c>
      <c r="E229" s="3">
        <v>-7</v>
      </c>
      <c r="G229" s="3">
        <v>-7</v>
      </c>
    </row>
    <row r="230" spans="1:7" ht="15.75" hidden="1">
      <c r="A230" s="2" t="s">
        <v>9</v>
      </c>
      <c r="C230" s="3">
        <v>-21</v>
      </c>
      <c r="E230" s="3">
        <v>-21</v>
      </c>
      <c r="G230" s="3">
        <v>-21</v>
      </c>
    </row>
    <row r="231" spans="1:7" ht="15.75" hidden="1">
      <c r="A231" s="2" t="s">
        <v>10</v>
      </c>
      <c r="C231" s="3">
        <v>-20</v>
      </c>
      <c r="E231" s="3">
        <v>-20</v>
      </c>
      <c r="G231" s="3">
        <v>-20</v>
      </c>
    </row>
    <row r="232" spans="1:7" ht="15.75" hidden="1">
      <c r="A232" s="2" t="s">
        <v>11</v>
      </c>
      <c r="C232" s="3">
        <v>-8</v>
      </c>
      <c r="E232" s="3">
        <v>-8</v>
      </c>
      <c r="G232" s="3">
        <v>-8</v>
      </c>
    </row>
    <row r="233" spans="1:7" ht="15.75" hidden="1">
      <c r="A233" s="2" t="s">
        <v>18</v>
      </c>
      <c r="C233" s="3">
        <v>-9</v>
      </c>
      <c r="E233" s="3">
        <v>-9</v>
      </c>
      <c r="G233" s="3">
        <v>-9</v>
      </c>
    </row>
    <row r="234" spans="1:7" ht="15.75" hidden="1">
      <c r="A234" s="2" t="s">
        <v>12</v>
      </c>
      <c r="C234" s="3">
        <v>-11</v>
      </c>
      <c r="E234" s="3">
        <v>-11</v>
      </c>
      <c r="G234" s="3">
        <v>-11</v>
      </c>
    </row>
    <row r="235" spans="1:7" ht="15.75" hidden="1">
      <c r="A235" s="2" t="s">
        <v>13</v>
      </c>
      <c r="C235" s="3">
        <v>-15</v>
      </c>
      <c r="E235" s="3">
        <v>-15</v>
      </c>
      <c r="G235" s="3">
        <v>-15</v>
      </c>
    </row>
    <row r="236" spans="1:7" ht="15.75" hidden="1">
      <c r="A236" s="2" t="s">
        <v>14</v>
      </c>
      <c r="C236" s="3">
        <v>-9</v>
      </c>
      <c r="E236" s="3">
        <v>-9</v>
      </c>
      <c r="G236" s="3">
        <v>-9</v>
      </c>
    </row>
    <row r="237" spans="1:7" ht="15.75" hidden="1">
      <c r="A237" s="2" t="s">
        <v>15</v>
      </c>
      <c r="C237" s="3">
        <v>-17</v>
      </c>
      <c r="E237" s="3">
        <v>-17</v>
      </c>
      <c r="G237" s="3">
        <v>-17</v>
      </c>
    </row>
    <row r="238" spans="1:7" ht="15.75" hidden="1">
      <c r="A238" s="2" t="s">
        <v>16</v>
      </c>
      <c r="C238" s="3">
        <v>-11</v>
      </c>
      <c r="E238" s="3">
        <v>-11</v>
      </c>
      <c r="G238" s="3">
        <v>-11</v>
      </c>
    </row>
    <row r="239" spans="1:7" ht="15.75" hidden="1">
      <c r="A239" s="2" t="s">
        <v>17</v>
      </c>
      <c r="C239" s="3">
        <v>-53</v>
      </c>
      <c r="E239" s="3">
        <v>-53</v>
      </c>
      <c r="G239" s="3">
        <v>-53</v>
      </c>
    </row>
    <row r="240" spans="1:7" ht="15.75" hidden="1">
      <c r="A240" s="2" t="s">
        <v>0</v>
      </c>
      <c r="C240" s="3">
        <v>-1500</v>
      </c>
      <c r="E240" s="3">
        <v>-1500</v>
      </c>
      <c r="G240" s="3">
        <v>-1500</v>
      </c>
    </row>
    <row r="241" ht="15.75" hidden="1"/>
    <row r="242" ht="15.75" hidden="1"/>
    <row r="243" spans="1:8" ht="78" customHeight="1" hidden="1">
      <c r="A243" s="33" t="s">
        <v>45</v>
      </c>
      <c r="B243" s="33"/>
      <c r="C243" s="33"/>
      <c r="D243" s="33"/>
      <c r="E243" s="33"/>
      <c r="F243" s="33"/>
      <c r="G243" s="1"/>
      <c r="H243" s="1"/>
    </row>
    <row r="244" ht="14.25" customHeight="1" hidden="1">
      <c r="A244" s="8"/>
    </row>
    <row r="245" spans="1:8" ht="54.75" customHeight="1" hidden="1">
      <c r="A245" s="4" t="s">
        <v>1</v>
      </c>
      <c r="B245" s="16" t="s">
        <v>33</v>
      </c>
      <c r="C245" s="16" t="s">
        <v>24</v>
      </c>
      <c r="D245" s="16" t="s">
        <v>33</v>
      </c>
      <c r="E245" s="16" t="s">
        <v>24</v>
      </c>
      <c r="F245" s="16" t="s">
        <v>33</v>
      </c>
      <c r="G245" s="16" t="s">
        <v>24</v>
      </c>
      <c r="H245" s="16" t="s">
        <v>33</v>
      </c>
    </row>
    <row r="246" spans="1:8" ht="15.75" hidden="1">
      <c r="A246" s="2" t="s">
        <v>19</v>
      </c>
      <c r="B246" s="2">
        <v>165</v>
      </c>
      <c r="C246" s="2"/>
      <c r="D246" s="2">
        <f>B246+C246</f>
        <v>165</v>
      </c>
      <c r="E246" s="2">
        <v>20</v>
      </c>
      <c r="F246" s="2">
        <f aca="true" t="shared" si="16" ref="F246:F254">D246+E246</f>
        <v>185</v>
      </c>
      <c r="G246" s="2"/>
      <c r="H246" s="2">
        <f aca="true" t="shared" si="17" ref="H246:H254">F246+G246</f>
        <v>185</v>
      </c>
    </row>
    <row r="247" spans="1:8" ht="15.75" hidden="1">
      <c r="A247" s="2" t="s">
        <v>21</v>
      </c>
      <c r="B247" s="2">
        <v>115</v>
      </c>
      <c r="C247" s="2"/>
      <c r="D247" s="2">
        <f>B247+C247</f>
        <v>115</v>
      </c>
      <c r="E247" s="2">
        <v>20</v>
      </c>
      <c r="F247" s="2">
        <f t="shared" si="16"/>
        <v>135</v>
      </c>
      <c r="G247" s="2"/>
      <c r="H247" s="2">
        <f t="shared" si="17"/>
        <v>135</v>
      </c>
    </row>
    <row r="248" spans="1:8" ht="15.75" hidden="1">
      <c r="A248" s="2" t="s">
        <v>2</v>
      </c>
      <c r="B248" s="2">
        <v>1421</v>
      </c>
      <c r="C248" s="2"/>
      <c r="D248" s="2"/>
      <c r="E248" s="2">
        <v>10</v>
      </c>
      <c r="F248" s="2">
        <f t="shared" si="16"/>
        <v>10</v>
      </c>
      <c r="G248" s="2"/>
      <c r="H248" s="2">
        <f t="shared" si="17"/>
        <v>10</v>
      </c>
    </row>
    <row r="249" spans="1:8" ht="15.75" hidden="1">
      <c r="A249" s="2" t="s">
        <v>4</v>
      </c>
      <c r="B249" s="2">
        <v>3279</v>
      </c>
      <c r="C249" s="2"/>
      <c r="D249" s="2"/>
      <c r="E249" s="2">
        <v>10</v>
      </c>
      <c r="F249" s="2">
        <f t="shared" si="16"/>
        <v>10</v>
      </c>
      <c r="G249" s="2"/>
      <c r="H249" s="2">
        <f t="shared" si="17"/>
        <v>10</v>
      </c>
    </row>
    <row r="250" spans="1:8" ht="15.75" hidden="1">
      <c r="A250" s="2" t="s">
        <v>8</v>
      </c>
      <c r="B250" s="2">
        <v>1476</v>
      </c>
      <c r="C250" s="2"/>
      <c r="D250" s="2"/>
      <c r="E250" s="2">
        <v>10</v>
      </c>
      <c r="F250" s="2">
        <f t="shared" si="16"/>
        <v>10</v>
      </c>
      <c r="G250" s="2"/>
      <c r="H250" s="2">
        <f t="shared" si="17"/>
        <v>10</v>
      </c>
    </row>
    <row r="251" spans="1:8" ht="15.75" hidden="1">
      <c r="A251" s="2" t="s">
        <v>10</v>
      </c>
      <c r="B251" s="2">
        <v>100</v>
      </c>
      <c r="C251" s="2"/>
      <c r="D251" s="2">
        <f>B251+C251</f>
        <v>100</v>
      </c>
      <c r="E251" s="2">
        <v>10</v>
      </c>
      <c r="F251" s="2">
        <f t="shared" si="16"/>
        <v>110</v>
      </c>
      <c r="G251" s="2"/>
      <c r="H251" s="2">
        <f t="shared" si="17"/>
        <v>110</v>
      </c>
    </row>
    <row r="252" spans="1:8" ht="15.75" hidden="1">
      <c r="A252" s="2" t="s">
        <v>13</v>
      </c>
      <c r="B252" s="2">
        <v>3761</v>
      </c>
      <c r="C252" s="2"/>
      <c r="D252" s="2"/>
      <c r="E252" s="2">
        <v>20</v>
      </c>
      <c r="F252" s="2">
        <f t="shared" si="16"/>
        <v>20</v>
      </c>
      <c r="G252" s="2"/>
      <c r="H252" s="2">
        <f t="shared" si="17"/>
        <v>20</v>
      </c>
    </row>
    <row r="253" spans="1:8" ht="15.75" hidden="1">
      <c r="A253" s="2" t="s">
        <v>15</v>
      </c>
      <c r="B253" s="2">
        <v>35</v>
      </c>
      <c r="C253" s="2"/>
      <c r="D253" s="2">
        <f>B253+C253</f>
        <v>35</v>
      </c>
      <c r="E253" s="2"/>
      <c r="F253" s="2">
        <f t="shared" si="16"/>
        <v>35</v>
      </c>
      <c r="G253" s="2"/>
      <c r="H253" s="2">
        <f t="shared" si="17"/>
        <v>35</v>
      </c>
    </row>
    <row r="254" spans="1:8" ht="15.75" hidden="1">
      <c r="A254" s="2" t="s">
        <v>0</v>
      </c>
      <c r="B254" s="2">
        <v>415</v>
      </c>
      <c r="C254" s="2">
        <v>0</v>
      </c>
      <c r="D254" s="2">
        <f>B254+C254</f>
        <v>415</v>
      </c>
      <c r="E254" s="2">
        <f>SUM(E246:E253)</f>
        <v>100</v>
      </c>
      <c r="F254" s="2">
        <f t="shared" si="16"/>
        <v>515</v>
      </c>
      <c r="G254" s="2">
        <f>SUM(G246:G253)</f>
        <v>0</v>
      </c>
      <c r="H254" s="2">
        <f t="shared" si="17"/>
        <v>515</v>
      </c>
    </row>
    <row r="255" ht="15.75" hidden="1"/>
    <row r="256" ht="15.75" hidden="1"/>
    <row r="257" spans="1:8" ht="113.25" customHeight="1" hidden="1">
      <c r="A257" s="33" t="s">
        <v>37</v>
      </c>
      <c r="B257" s="33"/>
      <c r="C257" s="33"/>
      <c r="D257" s="33"/>
      <c r="E257" s="33"/>
      <c r="F257" s="33"/>
      <c r="G257" s="1"/>
      <c r="H257" s="1"/>
    </row>
    <row r="258" ht="16.5" customHeight="1" hidden="1">
      <c r="A258" s="6"/>
    </row>
    <row r="259" spans="1:8" ht="45" customHeight="1" hidden="1">
      <c r="A259" s="14" t="s">
        <v>1</v>
      </c>
      <c r="B259" s="4" t="s">
        <v>33</v>
      </c>
      <c r="C259" s="4" t="s">
        <v>23</v>
      </c>
      <c r="D259" s="4" t="s">
        <v>33</v>
      </c>
      <c r="E259" s="4" t="s">
        <v>23</v>
      </c>
      <c r="F259" s="4" t="s">
        <v>33</v>
      </c>
      <c r="G259" s="4" t="s">
        <v>23</v>
      </c>
      <c r="H259" s="16" t="s">
        <v>33</v>
      </c>
    </row>
    <row r="260" spans="1:8" ht="16.5" customHeight="1" hidden="1">
      <c r="A260" s="2" t="s">
        <v>2</v>
      </c>
      <c r="B260" s="2">
        <v>105</v>
      </c>
      <c r="C260" s="2"/>
      <c r="D260" s="2">
        <f aca="true" t="shared" si="18" ref="D260:D271">B260+C260</f>
        <v>105</v>
      </c>
      <c r="E260" s="2"/>
      <c r="F260" s="2">
        <f aca="true" t="shared" si="19" ref="F260:F271">D260+E260</f>
        <v>105</v>
      </c>
      <c r="G260" s="2"/>
      <c r="H260" s="2">
        <f aca="true" t="shared" si="20" ref="H260:H271">F260+G260</f>
        <v>105</v>
      </c>
    </row>
    <row r="261" spans="1:8" ht="16.5" customHeight="1" hidden="1">
      <c r="A261" s="9" t="s">
        <v>4</v>
      </c>
      <c r="B261" s="2">
        <v>0</v>
      </c>
      <c r="C261" s="2"/>
      <c r="D261" s="2">
        <f t="shared" si="18"/>
        <v>0</v>
      </c>
      <c r="E261" s="2"/>
      <c r="F261" s="2">
        <f t="shared" si="19"/>
        <v>0</v>
      </c>
      <c r="G261" s="2"/>
      <c r="H261" s="2">
        <f t="shared" si="20"/>
        <v>0</v>
      </c>
    </row>
    <row r="262" spans="1:8" ht="16.5" customHeight="1" hidden="1">
      <c r="A262" s="13" t="s">
        <v>6</v>
      </c>
      <c r="B262" s="2">
        <v>150</v>
      </c>
      <c r="C262" s="2"/>
      <c r="D262" s="2">
        <f t="shared" si="18"/>
        <v>150</v>
      </c>
      <c r="E262" s="2"/>
      <c r="F262" s="2">
        <f t="shared" si="19"/>
        <v>150</v>
      </c>
      <c r="G262" s="2"/>
      <c r="H262" s="2">
        <f t="shared" si="20"/>
        <v>150</v>
      </c>
    </row>
    <row r="263" spans="1:8" ht="16.5" customHeight="1" hidden="1">
      <c r="A263" s="9" t="s">
        <v>7</v>
      </c>
      <c r="B263" s="2">
        <v>72</v>
      </c>
      <c r="C263" s="2"/>
      <c r="D263" s="2">
        <f t="shared" si="18"/>
        <v>72</v>
      </c>
      <c r="E263" s="2"/>
      <c r="F263" s="2">
        <f t="shared" si="19"/>
        <v>72</v>
      </c>
      <c r="G263" s="2"/>
      <c r="H263" s="2">
        <f t="shared" si="20"/>
        <v>72</v>
      </c>
    </row>
    <row r="264" spans="1:8" ht="16.5" customHeight="1" hidden="1">
      <c r="A264" s="13" t="s">
        <v>8</v>
      </c>
      <c r="B264" s="2">
        <v>135</v>
      </c>
      <c r="C264" s="2"/>
      <c r="D264" s="2">
        <f t="shared" si="18"/>
        <v>135</v>
      </c>
      <c r="E264" s="2"/>
      <c r="F264" s="2">
        <f t="shared" si="19"/>
        <v>135</v>
      </c>
      <c r="G264" s="2"/>
      <c r="H264" s="2">
        <f t="shared" si="20"/>
        <v>135</v>
      </c>
    </row>
    <row r="265" spans="1:8" ht="16.5" customHeight="1" hidden="1">
      <c r="A265" s="9" t="s">
        <v>9</v>
      </c>
      <c r="B265" s="2">
        <v>68</v>
      </c>
      <c r="C265" s="2"/>
      <c r="D265" s="2">
        <f t="shared" si="18"/>
        <v>68</v>
      </c>
      <c r="E265" s="2"/>
      <c r="F265" s="2">
        <f t="shared" si="19"/>
        <v>68</v>
      </c>
      <c r="G265" s="2"/>
      <c r="H265" s="2">
        <f t="shared" si="20"/>
        <v>68</v>
      </c>
    </row>
    <row r="266" spans="1:8" ht="16.5" customHeight="1" hidden="1">
      <c r="A266" s="13" t="s">
        <v>10</v>
      </c>
      <c r="B266" s="2">
        <v>130</v>
      </c>
      <c r="C266" s="2"/>
      <c r="D266" s="2">
        <f t="shared" si="18"/>
        <v>130</v>
      </c>
      <c r="E266" s="2"/>
      <c r="F266" s="2">
        <f t="shared" si="19"/>
        <v>130</v>
      </c>
      <c r="G266" s="2"/>
      <c r="H266" s="2">
        <f t="shared" si="20"/>
        <v>130</v>
      </c>
    </row>
    <row r="267" spans="1:8" ht="16.5" customHeight="1" hidden="1">
      <c r="A267" s="9" t="s">
        <v>11</v>
      </c>
      <c r="B267" s="2">
        <v>166</v>
      </c>
      <c r="C267" s="2"/>
      <c r="D267" s="2">
        <f t="shared" si="18"/>
        <v>166</v>
      </c>
      <c r="E267" s="2"/>
      <c r="F267" s="2">
        <f t="shared" si="19"/>
        <v>166</v>
      </c>
      <c r="G267" s="2"/>
      <c r="H267" s="2">
        <f t="shared" si="20"/>
        <v>166</v>
      </c>
    </row>
    <row r="268" spans="1:8" ht="16.5" customHeight="1" hidden="1">
      <c r="A268" s="13" t="s">
        <v>13</v>
      </c>
      <c r="B268" s="2">
        <v>101</v>
      </c>
      <c r="C268" s="2"/>
      <c r="D268" s="2">
        <f t="shared" si="18"/>
        <v>101</v>
      </c>
      <c r="E268" s="2"/>
      <c r="F268" s="2">
        <f t="shared" si="19"/>
        <v>101</v>
      </c>
      <c r="G268" s="2"/>
      <c r="H268" s="2">
        <f t="shared" si="20"/>
        <v>101</v>
      </c>
    </row>
    <row r="269" spans="1:8" ht="16.5" customHeight="1" hidden="1">
      <c r="A269" s="9" t="s">
        <v>14</v>
      </c>
      <c r="B269" s="2">
        <v>156</v>
      </c>
      <c r="C269" s="2"/>
      <c r="D269" s="2">
        <f t="shared" si="18"/>
        <v>156</v>
      </c>
      <c r="E269" s="2"/>
      <c r="F269" s="2">
        <f t="shared" si="19"/>
        <v>156</v>
      </c>
      <c r="G269" s="2"/>
      <c r="H269" s="2">
        <f t="shared" si="20"/>
        <v>156</v>
      </c>
    </row>
    <row r="270" spans="1:8" ht="16.5" customHeight="1" hidden="1">
      <c r="A270" s="13" t="s">
        <v>16</v>
      </c>
      <c r="B270" s="2">
        <v>132</v>
      </c>
      <c r="C270" s="2"/>
      <c r="D270" s="2">
        <f t="shared" si="18"/>
        <v>132</v>
      </c>
      <c r="E270" s="2"/>
      <c r="F270" s="2">
        <f t="shared" si="19"/>
        <v>132</v>
      </c>
      <c r="G270" s="2"/>
      <c r="H270" s="2">
        <f t="shared" si="20"/>
        <v>132</v>
      </c>
    </row>
    <row r="271" spans="1:8" ht="16.5" customHeight="1" hidden="1">
      <c r="A271" s="9" t="s">
        <v>17</v>
      </c>
      <c r="B271" s="2">
        <v>130</v>
      </c>
      <c r="C271" s="2"/>
      <c r="D271" s="2">
        <f t="shared" si="18"/>
        <v>130</v>
      </c>
      <c r="E271" s="2"/>
      <c r="F271" s="2">
        <f t="shared" si="19"/>
        <v>130</v>
      </c>
      <c r="G271" s="2"/>
      <c r="H271" s="2">
        <f t="shared" si="20"/>
        <v>130</v>
      </c>
    </row>
    <row r="272" spans="1:8" ht="16.5" customHeight="1" hidden="1">
      <c r="A272" s="10" t="s">
        <v>0</v>
      </c>
      <c r="B272" s="22">
        <v>1345</v>
      </c>
      <c r="C272" s="22">
        <v>0</v>
      </c>
      <c r="D272" s="2">
        <f>SUM(D260:D271)</f>
        <v>1345</v>
      </c>
      <c r="E272" s="2">
        <f>SUM(E260:E271)</f>
        <v>0</v>
      </c>
      <c r="F272" s="2">
        <f>SUM(F260:F271)</f>
        <v>1345</v>
      </c>
      <c r="G272" s="2">
        <f>SUM(G260:G271)</f>
        <v>0</v>
      </c>
      <c r="H272" s="2">
        <f>SUM(H260:H271)</f>
        <v>1345</v>
      </c>
    </row>
    <row r="273" ht="16.5" customHeight="1" hidden="1">
      <c r="A273" s="6"/>
    </row>
    <row r="274" ht="16.5" customHeight="1" hidden="1">
      <c r="A274" s="6"/>
    </row>
    <row r="275" spans="1:8" ht="84.75" customHeight="1">
      <c r="A275" s="32" t="s">
        <v>54</v>
      </c>
      <c r="B275" s="32"/>
      <c r="C275" s="32"/>
      <c r="D275" s="32"/>
      <c r="E275" s="32"/>
      <c r="F275" s="32"/>
      <c r="G275" s="32"/>
      <c r="H275" s="32"/>
    </row>
    <row r="276" ht="15.75">
      <c r="A276" s="5"/>
    </row>
    <row r="277" spans="1:8" ht="36.75" customHeight="1">
      <c r="A277" s="14" t="s">
        <v>1</v>
      </c>
      <c r="B277" s="4" t="s">
        <v>33</v>
      </c>
      <c r="C277" s="4" t="s">
        <v>23</v>
      </c>
      <c r="D277" s="4" t="s">
        <v>33</v>
      </c>
      <c r="E277" s="4" t="s">
        <v>23</v>
      </c>
      <c r="F277" s="4" t="s">
        <v>33</v>
      </c>
      <c r="G277" s="4" t="s">
        <v>23</v>
      </c>
      <c r="H277" s="4" t="s">
        <v>33</v>
      </c>
    </row>
    <row r="278" spans="1:8" ht="15.75">
      <c r="A278" s="12" t="s">
        <v>19</v>
      </c>
      <c r="B278" s="2">
        <v>15230</v>
      </c>
      <c r="C278" s="2"/>
      <c r="D278" s="2">
        <f aca="true" t="shared" si="21" ref="D278:D297">B278+C278</f>
        <v>15230</v>
      </c>
      <c r="E278" s="2"/>
      <c r="F278" s="2">
        <f aca="true" t="shared" si="22" ref="F278:F297">D278+E278</f>
        <v>15230</v>
      </c>
      <c r="G278" s="2"/>
      <c r="H278" s="2">
        <f aca="true" t="shared" si="23" ref="H278:H297">F278+G278</f>
        <v>15230</v>
      </c>
    </row>
    <row r="279" spans="1:8" ht="15.75">
      <c r="A279" s="9" t="s">
        <v>21</v>
      </c>
      <c r="B279" s="2">
        <v>4200</v>
      </c>
      <c r="C279" s="2"/>
      <c r="D279" s="2">
        <f t="shared" si="21"/>
        <v>4200</v>
      </c>
      <c r="E279" s="2">
        <v>-1400</v>
      </c>
      <c r="F279" s="2">
        <f t="shared" si="22"/>
        <v>2800</v>
      </c>
      <c r="G279" s="2">
        <v>-313</v>
      </c>
      <c r="H279" s="2">
        <f t="shared" si="23"/>
        <v>2487</v>
      </c>
    </row>
    <row r="280" spans="1:8" ht="15.75" hidden="1">
      <c r="A280" s="13" t="s">
        <v>2</v>
      </c>
      <c r="B280" s="2">
        <v>350</v>
      </c>
      <c r="C280" s="2"/>
      <c r="D280" s="2">
        <f t="shared" si="21"/>
        <v>350</v>
      </c>
      <c r="E280" s="2">
        <v>-350</v>
      </c>
      <c r="F280" s="2">
        <f t="shared" si="22"/>
        <v>0</v>
      </c>
      <c r="G280" s="2"/>
      <c r="H280" s="2">
        <f t="shared" si="23"/>
        <v>0</v>
      </c>
    </row>
    <row r="281" spans="1:8" ht="15.75">
      <c r="A281" s="9" t="s">
        <v>3</v>
      </c>
      <c r="B281" s="2">
        <v>1050</v>
      </c>
      <c r="C281" s="2"/>
      <c r="D281" s="2">
        <f t="shared" si="21"/>
        <v>1050</v>
      </c>
      <c r="E281" s="2"/>
      <c r="F281" s="2">
        <f t="shared" si="22"/>
        <v>1050</v>
      </c>
      <c r="G281" s="2"/>
      <c r="H281" s="2">
        <f t="shared" si="23"/>
        <v>1050</v>
      </c>
    </row>
    <row r="282" spans="1:8" ht="15.75">
      <c r="A282" s="13" t="s">
        <v>20</v>
      </c>
      <c r="B282" s="2">
        <v>160</v>
      </c>
      <c r="C282" s="2"/>
      <c r="D282" s="2">
        <f t="shared" si="21"/>
        <v>160</v>
      </c>
      <c r="E282" s="2"/>
      <c r="F282" s="2">
        <f t="shared" si="22"/>
        <v>160</v>
      </c>
      <c r="G282" s="2"/>
      <c r="H282" s="2">
        <f t="shared" si="23"/>
        <v>160</v>
      </c>
    </row>
    <row r="283" spans="1:8" ht="15.75">
      <c r="A283" s="9" t="s">
        <v>4</v>
      </c>
      <c r="B283" s="2">
        <v>1890</v>
      </c>
      <c r="C283" s="2"/>
      <c r="D283" s="2">
        <f t="shared" si="21"/>
        <v>1890</v>
      </c>
      <c r="E283" s="2">
        <v>-1000</v>
      </c>
      <c r="F283" s="2">
        <f t="shared" si="22"/>
        <v>890</v>
      </c>
      <c r="G283" s="2">
        <v>-503</v>
      </c>
      <c r="H283" s="2">
        <f t="shared" si="23"/>
        <v>387</v>
      </c>
    </row>
    <row r="284" spans="1:8" ht="15.75" hidden="1">
      <c r="A284" s="2" t="s">
        <v>5</v>
      </c>
      <c r="B284" s="2">
        <v>350</v>
      </c>
      <c r="C284" s="2"/>
      <c r="D284" s="2">
        <f t="shared" si="21"/>
        <v>350</v>
      </c>
      <c r="E284" s="2">
        <v>62</v>
      </c>
      <c r="F284" s="2">
        <f t="shared" si="22"/>
        <v>412</v>
      </c>
      <c r="G284" s="2">
        <v>-412</v>
      </c>
      <c r="H284" s="2">
        <f t="shared" si="23"/>
        <v>0</v>
      </c>
    </row>
    <row r="285" spans="1:8" ht="15.75" customHeight="1" hidden="1">
      <c r="A285" s="9" t="s">
        <v>6</v>
      </c>
      <c r="B285" s="2">
        <v>0</v>
      </c>
      <c r="C285" s="2"/>
      <c r="D285" s="2">
        <f t="shared" si="21"/>
        <v>0</v>
      </c>
      <c r="E285" s="2"/>
      <c r="F285" s="2">
        <f t="shared" si="22"/>
        <v>0</v>
      </c>
      <c r="G285" s="2"/>
      <c r="H285" s="2">
        <f t="shared" si="23"/>
        <v>0</v>
      </c>
    </row>
    <row r="286" spans="1:8" ht="15.75">
      <c r="A286" s="13" t="s">
        <v>7</v>
      </c>
      <c r="B286" s="2">
        <v>1400</v>
      </c>
      <c r="C286" s="2"/>
      <c r="D286" s="2">
        <f t="shared" si="21"/>
        <v>1400</v>
      </c>
      <c r="E286" s="2">
        <v>850</v>
      </c>
      <c r="F286" s="2">
        <f t="shared" si="22"/>
        <v>2250</v>
      </c>
      <c r="G286" s="2">
        <v>-125</v>
      </c>
      <c r="H286" s="2">
        <f t="shared" si="23"/>
        <v>2125</v>
      </c>
    </row>
    <row r="287" spans="1:8" ht="15.75">
      <c r="A287" s="9" t="s">
        <v>8</v>
      </c>
      <c r="B287" s="2">
        <v>350</v>
      </c>
      <c r="C287" s="2"/>
      <c r="D287" s="2">
        <f t="shared" si="21"/>
        <v>350</v>
      </c>
      <c r="E287" s="2"/>
      <c r="F287" s="2">
        <f t="shared" si="22"/>
        <v>350</v>
      </c>
      <c r="G287" s="2">
        <v>-150</v>
      </c>
      <c r="H287" s="2">
        <f t="shared" si="23"/>
        <v>200</v>
      </c>
    </row>
    <row r="288" spans="1:8" ht="15.75">
      <c r="A288" s="13" t="s">
        <v>9</v>
      </c>
      <c r="B288" s="2">
        <v>1350</v>
      </c>
      <c r="C288" s="2"/>
      <c r="D288" s="2">
        <f t="shared" si="21"/>
        <v>1350</v>
      </c>
      <c r="E288" s="2"/>
      <c r="F288" s="2">
        <f t="shared" si="22"/>
        <v>1350</v>
      </c>
      <c r="G288" s="2">
        <v>-611</v>
      </c>
      <c r="H288" s="2">
        <f t="shared" si="23"/>
        <v>739</v>
      </c>
    </row>
    <row r="289" spans="1:8" ht="15.75">
      <c r="A289" s="9" t="s">
        <v>10</v>
      </c>
      <c r="B289" s="2">
        <v>1050</v>
      </c>
      <c r="C289" s="2"/>
      <c r="D289" s="2">
        <f t="shared" si="21"/>
        <v>1050</v>
      </c>
      <c r="E289" s="2">
        <v>-475</v>
      </c>
      <c r="F289" s="2">
        <f t="shared" si="22"/>
        <v>575</v>
      </c>
      <c r="G289" s="2">
        <v>76</v>
      </c>
      <c r="H289" s="2">
        <f t="shared" si="23"/>
        <v>651</v>
      </c>
    </row>
    <row r="290" spans="1:8" ht="15.75">
      <c r="A290" s="2" t="s">
        <v>11</v>
      </c>
      <c r="B290" s="2">
        <v>420</v>
      </c>
      <c r="C290" s="2"/>
      <c r="D290" s="2">
        <f t="shared" si="21"/>
        <v>420</v>
      </c>
      <c r="E290" s="2">
        <f>365+30</f>
        <v>395</v>
      </c>
      <c r="F290" s="2">
        <f t="shared" si="22"/>
        <v>815</v>
      </c>
      <c r="G290" s="2">
        <v>-94</v>
      </c>
      <c r="H290" s="2">
        <f t="shared" si="23"/>
        <v>721</v>
      </c>
    </row>
    <row r="291" spans="1:8" ht="15.75" customHeight="1" hidden="1">
      <c r="A291" s="2" t="s">
        <v>18</v>
      </c>
      <c r="B291" s="2">
        <v>0</v>
      </c>
      <c r="C291" s="2"/>
      <c r="D291" s="2">
        <f t="shared" si="21"/>
        <v>0</v>
      </c>
      <c r="E291" s="2"/>
      <c r="F291" s="2">
        <f t="shared" si="22"/>
        <v>0</v>
      </c>
      <c r="G291" s="2"/>
      <c r="H291" s="2">
        <f t="shared" si="23"/>
        <v>0</v>
      </c>
    </row>
    <row r="292" spans="1:8" ht="15.75">
      <c r="A292" s="2" t="s">
        <v>12</v>
      </c>
      <c r="B292" s="2">
        <v>350</v>
      </c>
      <c r="C292" s="2"/>
      <c r="D292" s="2">
        <f t="shared" si="21"/>
        <v>350</v>
      </c>
      <c r="E292" s="2"/>
      <c r="F292" s="2">
        <f t="shared" si="22"/>
        <v>350</v>
      </c>
      <c r="G292" s="2"/>
      <c r="H292" s="2">
        <f t="shared" si="23"/>
        <v>350</v>
      </c>
    </row>
    <row r="293" spans="1:8" ht="15.75" customHeight="1" hidden="1">
      <c r="A293" s="2" t="s">
        <v>13</v>
      </c>
      <c r="B293" s="2">
        <v>0</v>
      </c>
      <c r="C293" s="2"/>
      <c r="D293" s="2">
        <f t="shared" si="21"/>
        <v>0</v>
      </c>
      <c r="E293" s="2"/>
      <c r="F293" s="2">
        <f t="shared" si="22"/>
        <v>0</v>
      </c>
      <c r="G293" s="2"/>
      <c r="H293" s="2">
        <f t="shared" si="23"/>
        <v>0</v>
      </c>
    </row>
    <row r="294" spans="1:8" ht="15.75">
      <c r="A294" s="2" t="s">
        <v>14</v>
      </c>
      <c r="B294" s="2">
        <v>350</v>
      </c>
      <c r="C294" s="2"/>
      <c r="D294" s="2">
        <f t="shared" si="21"/>
        <v>350</v>
      </c>
      <c r="E294" s="2"/>
      <c r="F294" s="2">
        <f t="shared" si="22"/>
        <v>350</v>
      </c>
      <c r="G294" s="2">
        <v>-250</v>
      </c>
      <c r="H294" s="2">
        <f t="shared" si="23"/>
        <v>100</v>
      </c>
    </row>
    <row r="295" spans="1:8" ht="15.75" hidden="1">
      <c r="A295" s="9" t="s">
        <v>15</v>
      </c>
      <c r="B295" s="2">
        <v>840</v>
      </c>
      <c r="C295" s="2"/>
      <c r="D295" s="2">
        <f t="shared" si="21"/>
        <v>840</v>
      </c>
      <c r="E295" s="2">
        <v>-840</v>
      </c>
      <c r="F295" s="2">
        <f t="shared" si="22"/>
        <v>0</v>
      </c>
      <c r="G295" s="2"/>
      <c r="H295" s="2">
        <f t="shared" si="23"/>
        <v>0</v>
      </c>
    </row>
    <row r="296" spans="1:8" ht="15.75" hidden="1">
      <c r="A296" s="2" t="s">
        <v>16</v>
      </c>
      <c r="B296" s="2">
        <v>100</v>
      </c>
      <c r="C296" s="2"/>
      <c r="D296" s="2">
        <f t="shared" si="21"/>
        <v>100</v>
      </c>
      <c r="E296" s="2"/>
      <c r="F296" s="2">
        <f t="shared" si="22"/>
        <v>100</v>
      </c>
      <c r="G296" s="2">
        <v>-100</v>
      </c>
      <c r="H296" s="2">
        <f t="shared" si="23"/>
        <v>0</v>
      </c>
    </row>
    <row r="297" spans="1:8" ht="15.75" hidden="1">
      <c r="A297" s="9" t="s">
        <v>17</v>
      </c>
      <c r="B297" s="2">
        <v>560</v>
      </c>
      <c r="C297" s="2"/>
      <c r="D297" s="2">
        <f t="shared" si="21"/>
        <v>560</v>
      </c>
      <c r="E297" s="2">
        <v>-560</v>
      </c>
      <c r="F297" s="2">
        <f t="shared" si="22"/>
        <v>0</v>
      </c>
      <c r="G297" s="2"/>
      <c r="H297" s="2">
        <f t="shared" si="23"/>
        <v>0</v>
      </c>
    </row>
    <row r="298" spans="1:8" ht="15.75">
      <c r="A298" s="10" t="s">
        <v>0</v>
      </c>
      <c r="B298" s="22">
        <v>30000</v>
      </c>
      <c r="C298" s="22">
        <v>0</v>
      </c>
      <c r="D298" s="2">
        <f>SUM(D278:D297)</f>
        <v>30000</v>
      </c>
      <c r="E298" s="2">
        <f>SUM(E278:E297)</f>
        <v>-3318</v>
      </c>
      <c r="F298" s="2">
        <f>SUM(F278:F297)</f>
        <v>26682</v>
      </c>
      <c r="G298" s="2">
        <f>SUM(G278:G297)</f>
        <v>-2482</v>
      </c>
      <c r="H298" s="2">
        <f>SUM(H278:H297)</f>
        <v>24200</v>
      </c>
    </row>
    <row r="299" ht="15.75">
      <c r="A299" s="6"/>
    </row>
    <row r="300" ht="15.75">
      <c r="A300" s="6"/>
    </row>
    <row r="301" spans="1:8" ht="120" customHeight="1" hidden="1">
      <c r="A301" s="5" t="s">
        <v>31</v>
      </c>
      <c r="B301" s="17"/>
      <c r="C301" s="17"/>
      <c r="D301" s="17"/>
      <c r="E301" s="17"/>
      <c r="F301" s="17"/>
      <c r="G301" s="17"/>
      <c r="H301" s="17"/>
    </row>
    <row r="302" spans="1:8" ht="15.75" hidden="1">
      <c r="A302" s="5"/>
      <c r="B302" s="5"/>
      <c r="C302" s="5"/>
      <c r="D302" s="5"/>
      <c r="E302" s="5"/>
      <c r="F302" s="5"/>
      <c r="G302" s="5"/>
      <c r="H302" s="5"/>
    </row>
    <row r="303" spans="1:7" ht="31.5" customHeight="1" hidden="1">
      <c r="A303" s="15" t="s">
        <v>1</v>
      </c>
      <c r="C303" s="3" t="s">
        <v>23</v>
      </c>
      <c r="E303" s="3" t="s">
        <v>23</v>
      </c>
      <c r="G303" s="3" t="s">
        <v>23</v>
      </c>
    </row>
    <row r="304" ht="15.75" customHeight="1" hidden="1">
      <c r="A304" s="12" t="s">
        <v>21</v>
      </c>
    </row>
    <row r="305" ht="15.75" customHeight="1" hidden="1">
      <c r="A305" s="9" t="s">
        <v>2</v>
      </c>
    </row>
    <row r="306" ht="15.75" customHeight="1" hidden="1">
      <c r="A306" s="13" t="s">
        <v>3</v>
      </c>
    </row>
    <row r="307" ht="15.75" customHeight="1" hidden="1">
      <c r="A307" s="9" t="s">
        <v>6</v>
      </c>
    </row>
    <row r="308" ht="15.75" hidden="1">
      <c r="A308" s="13" t="s">
        <v>8</v>
      </c>
    </row>
    <row r="309" ht="15.75" customHeight="1" hidden="1">
      <c r="A309" s="9" t="s">
        <v>10</v>
      </c>
    </row>
    <row r="310" ht="15.75" customHeight="1" hidden="1">
      <c r="A310" s="9" t="s">
        <v>11</v>
      </c>
    </row>
    <row r="311" ht="15.75" hidden="1">
      <c r="A311" s="9" t="s">
        <v>12</v>
      </c>
    </row>
    <row r="312" ht="17.25" customHeight="1" hidden="1">
      <c r="A312" s="13" t="s">
        <v>14</v>
      </c>
    </row>
    <row r="313" ht="15.75" customHeight="1" hidden="1">
      <c r="A313" s="9" t="s">
        <v>15</v>
      </c>
    </row>
    <row r="314" ht="15.75" customHeight="1" hidden="1">
      <c r="A314" s="13" t="s">
        <v>16</v>
      </c>
    </row>
    <row r="315" spans="1:7" ht="17.25" customHeight="1" hidden="1">
      <c r="A315" s="9" t="s">
        <v>0</v>
      </c>
      <c r="C315" s="3">
        <v>0</v>
      </c>
      <c r="E315" s="3">
        <v>0</v>
      </c>
      <c r="G315" s="3">
        <v>0</v>
      </c>
    </row>
    <row r="316" spans="1:8" ht="18" customHeight="1" hidden="1">
      <c r="A316" s="6"/>
      <c r="B316" s="6"/>
      <c r="C316" s="6"/>
      <c r="D316" s="6"/>
      <c r="E316" s="6"/>
      <c r="F316" s="6"/>
      <c r="G316" s="6"/>
      <c r="H316" s="6"/>
    </row>
    <row r="317" spans="1:8" ht="15.75" hidden="1">
      <c r="A317" s="6"/>
      <c r="B317" s="6"/>
      <c r="C317" s="6"/>
      <c r="D317" s="6"/>
      <c r="E317" s="6"/>
      <c r="F317" s="6"/>
      <c r="G317" s="6"/>
      <c r="H317" s="6"/>
    </row>
    <row r="318" spans="1:8" ht="114" customHeight="1">
      <c r="A318" s="32" t="s">
        <v>44</v>
      </c>
      <c r="B318" s="32"/>
      <c r="C318" s="32"/>
      <c r="D318" s="32"/>
      <c r="E318" s="32"/>
      <c r="F318" s="32"/>
      <c r="G318" s="32"/>
      <c r="H318" s="32"/>
    </row>
    <row r="319" ht="15.75">
      <c r="A319" s="5"/>
    </row>
    <row r="320" spans="1:8" ht="46.5" customHeight="1">
      <c r="A320" s="4" t="s">
        <v>1</v>
      </c>
      <c r="B320" s="16" t="s">
        <v>33</v>
      </c>
      <c r="C320" s="16" t="s">
        <v>23</v>
      </c>
      <c r="D320" s="16" t="s">
        <v>33</v>
      </c>
      <c r="E320" s="16" t="s">
        <v>23</v>
      </c>
      <c r="F320" s="16" t="s">
        <v>33</v>
      </c>
      <c r="G320" s="16" t="s">
        <v>23</v>
      </c>
      <c r="H320" s="16" t="s">
        <v>33</v>
      </c>
    </row>
    <row r="321" spans="1:8" ht="15.75">
      <c r="A321" s="2" t="s">
        <v>21</v>
      </c>
      <c r="B321" s="2">
        <v>23866</v>
      </c>
      <c r="C321" s="2"/>
      <c r="D321" s="2">
        <f aca="true" t="shared" si="24" ref="D321:D339">B321+C321</f>
        <v>23866</v>
      </c>
      <c r="E321" s="2"/>
      <c r="F321" s="2">
        <f aca="true" t="shared" si="25" ref="F321:F339">D321+E321</f>
        <v>23866</v>
      </c>
      <c r="G321" s="2">
        <v>-7570</v>
      </c>
      <c r="H321" s="2">
        <f aca="true" t="shared" si="26" ref="H321:H339">F321+G321</f>
        <v>16296</v>
      </c>
    </row>
    <row r="322" spans="1:8" ht="15.75">
      <c r="A322" s="2" t="s">
        <v>2</v>
      </c>
      <c r="B322" s="2">
        <v>46949</v>
      </c>
      <c r="C322" s="2"/>
      <c r="D322" s="2">
        <f t="shared" si="24"/>
        <v>46949</v>
      </c>
      <c r="E322" s="2"/>
      <c r="F322" s="2">
        <f t="shared" si="25"/>
        <v>46949</v>
      </c>
      <c r="G322" s="2">
        <v>-1974</v>
      </c>
      <c r="H322" s="2">
        <f t="shared" si="26"/>
        <v>44975</v>
      </c>
    </row>
    <row r="323" spans="1:8" ht="15.75">
      <c r="A323" s="2" t="s">
        <v>3</v>
      </c>
      <c r="B323" s="2">
        <v>27199</v>
      </c>
      <c r="C323" s="2"/>
      <c r="D323" s="2">
        <f t="shared" si="24"/>
        <v>27199</v>
      </c>
      <c r="E323" s="2">
        <v>-4692</v>
      </c>
      <c r="F323" s="2">
        <f t="shared" si="25"/>
        <v>22507</v>
      </c>
      <c r="G323" s="2">
        <v>-253</v>
      </c>
      <c r="H323" s="2">
        <f t="shared" si="26"/>
        <v>22254</v>
      </c>
    </row>
    <row r="324" spans="1:8" ht="15.75">
      <c r="A324" s="2" t="s">
        <v>20</v>
      </c>
      <c r="B324" s="2">
        <v>5027</v>
      </c>
      <c r="C324" s="2"/>
      <c r="D324" s="2">
        <f t="shared" si="24"/>
        <v>5027</v>
      </c>
      <c r="E324" s="2"/>
      <c r="F324" s="2">
        <f t="shared" si="25"/>
        <v>5027</v>
      </c>
      <c r="G324" s="2">
        <v>0</v>
      </c>
      <c r="H324" s="2">
        <f t="shared" si="26"/>
        <v>5027</v>
      </c>
    </row>
    <row r="325" spans="1:8" ht="15.75">
      <c r="A325" s="2" t="s">
        <v>4</v>
      </c>
      <c r="B325" s="2">
        <v>6200</v>
      </c>
      <c r="C325" s="2"/>
      <c r="D325" s="2">
        <f t="shared" si="24"/>
        <v>6200</v>
      </c>
      <c r="E325" s="2"/>
      <c r="F325" s="2">
        <f t="shared" si="25"/>
        <v>6200</v>
      </c>
      <c r="G325" s="2">
        <v>-1485</v>
      </c>
      <c r="H325" s="2">
        <f t="shared" si="26"/>
        <v>4715</v>
      </c>
    </row>
    <row r="326" spans="1:8" ht="15.75">
      <c r="A326" s="2" t="s">
        <v>5</v>
      </c>
      <c r="B326" s="2">
        <v>49000</v>
      </c>
      <c r="C326" s="2">
        <v>-19000</v>
      </c>
      <c r="D326" s="2">
        <f t="shared" si="24"/>
        <v>30000</v>
      </c>
      <c r="E326" s="2"/>
      <c r="F326" s="2">
        <f t="shared" si="25"/>
        <v>30000</v>
      </c>
      <c r="G326" s="2">
        <v>-6666</v>
      </c>
      <c r="H326" s="2">
        <f t="shared" si="26"/>
        <v>23334</v>
      </c>
    </row>
    <row r="327" spans="1:8" ht="15.75">
      <c r="A327" s="2" t="s">
        <v>6</v>
      </c>
      <c r="B327" s="2">
        <v>27500</v>
      </c>
      <c r="C327" s="2">
        <v>-25000</v>
      </c>
      <c r="D327" s="2">
        <f t="shared" si="24"/>
        <v>2500</v>
      </c>
      <c r="E327" s="2"/>
      <c r="F327" s="2">
        <f t="shared" si="25"/>
        <v>2500</v>
      </c>
      <c r="G327" s="2">
        <v>-24</v>
      </c>
      <c r="H327" s="2">
        <f t="shared" si="26"/>
        <v>2476</v>
      </c>
    </row>
    <row r="328" spans="1:8" ht="15.75">
      <c r="A328" s="2" t="s">
        <v>7</v>
      </c>
      <c r="B328" s="2">
        <v>8800</v>
      </c>
      <c r="C328" s="2"/>
      <c r="D328" s="2">
        <f t="shared" si="24"/>
        <v>8800</v>
      </c>
      <c r="E328" s="2"/>
      <c r="F328" s="2">
        <f t="shared" si="25"/>
        <v>8800</v>
      </c>
      <c r="G328" s="2">
        <v>-656</v>
      </c>
      <c r="H328" s="2">
        <f t="shared" si="26"/>
        <v>8144</v>
      </c>
    </row>
    <row r="329" spans="1:8" ht="15.75">
      <c r="A329" s="2" t="s">
        <v>8</v>
      </c>
      <c r="B329" s="2">
        <v>14500</v>
      </c>
      <c r="C329" s="2"/>
      <c r="D329" s="2">
        <f t="shared" si="24"/>
        <v>14500</v>
      </c>
      <c r="E329" s="2">
        <v>3500</v>
      </c>
      <c r="F329" s="2">
        <f t="shared" si="25"/>
        <v>18000</v>
      </c>
      <c r="G329" s="2">
        <v>-4000</v>
      </c>
      <c r="H329" s="2">
        <f t="shared" si="26"/>
        <v>14000</v>
      </c>
    </row>
    <row r="330" spans="1:8" ht="15.75">
      <c r="A330" s="2" t="s">
        <v>9</v>
      </c>
      <c r="B330" s="2">
        <v>14797</v>
      </c>
      <c r="C330" s="2"/>
      <c r="D330" s="2">
        <f t="shared" si="24"/>
        <v>14797</v>
      </c>
      <c r="E330" s="2">
        <v>-6000</v>
      </c>
      <c r="F330" s="2">
        <f t="shared" si="25"/>
        <v>8797</v>
      </c>
      <c r="G330" s="2">
        <v>-1081</v>
      </c>
      <c r="H330" s="2">
        <f t="shared" si="26"/>
        <v>7716</v>
      </c>
    </row>
    <row r="331" spans="1:8" ht="15.75">
      <c r="A331" s="2" t="s">
        <v>10</v>
      </c>
      <c r="B331" s="2">
        <v>11550</v>
      </c>
      <c r="C331" s="2"/>
      <c r="D331" s="2">
        <f t="shared" si="24"/>
        <v>11550</v>
      </c>
      <c r="E331" s="2">
        <v>-3420</v>
      </c>
      <c r="F331" s="2">
        <f t="shared" si="25"/>
        <v>8130</v>
      </c>
      <c r="G331" s="2">
        <v>-1686</v>
      </c>
      <c r="H331" s="2">
        <f t="shared" si="26"/>
        <v>6444</v>
      </c>
    </row>
    <row r="332" spans="1:8" ht="15.75">
      <c r="A332" s="2" t="s">
        <v>11</v>
      </c>
      <c r="B332" s="2">
        <v>3800</v>
      </c>
      <c r="C332" s="2"/>
      <c r="D332" s="2">
        <f t="shared" si="24"/>
        <v>3800</v>
      </c>
      <c r="E332" s="2"/>
      <c r="F332" s="2">
        <f t="shared" si="25"/>
        <v>3800</v>
      </c>
      <c r="G332" s="2">
        <v>-1373</v>
      </c>
      <c r="H332" s="2">
        <f t="shared" si="26"/>
        <v>2427</v>
      </c>
    </row>
    <row r="333" spans="1:8" ht="15.75">
      <c r="A333" s="2" t="s">
        <v>18</v>
      </c>
      <c r="B333" s="2">
        <v>3965</v>
      </c>
      <c r="C333" s="2"/>
      <c r="D333" s="2">
        <f t="shared" si="24"/>
        <v>3965</v>
      </c>
      <c r="E333" s="2"/>
      <c r="F333" s="2">
        <f t="shared" si="25"/>
        <v>3965</v>
      </c>
      <c r="G333" s="2">
        <v>-1000</v>
      </c>
      <c r="H333" s="2">
        <f t="shared" si="26"/>
        <v>2965</v>
      </c>
    </row>
    <row r="334" spans="1:8" ht="15.75">
      <c r="A334" s="2" t="s">
        <v>12</v>
      </c>
      <c r="B334" s="2">
        <v>6801</v>
      </c>
      <c r="C334" s="2"/>
      <c r="D334" s="2">
        <f t="shared" si="24"/>
        <v>6801</v>
      </c>
      <c r="E334" s="2">
        <v>-1421</v>
      </c>
      <c r="F334" s="2">
        <f t="shared" si="25"/>
        <v>5380</v>
      </c>
      <c r="G334" s="2">
        <v>-1835</v>
      </c>
      <c r="H334" s="2">
        <f t="shared" si="26"/>
        <v>3545</v>
      </c>
    </row>
    <row r="335" spans="1:8" ht="15.75">
      <c r="A335" s="2" t="s">
        <v>13</v>
      </c>
      <c r="B335" s="2">
        <v>15230</v>
      </c>
      <c r="C335" s="2"/>
      <c r="D335" s="2">
        <f t="shared" si="24"/>
        <v>15230</v>
      </c>
      <c r="E335" s="2">
        <v>-150</v>
      </c>
      <c r="F335" s="2">
        <f t="shared" si="25"/>
        <v>15080</v>
      </c>
      <c r="G335" s="2">
        <v>-1219</v>
      </c>
      <c r="H335" s="2">
        <f t="shared" si="26"/>
        <v>13861</v>
      </c>
    </row>
    <row r="336" spans="1:8" ht="15.75">
      <c r="A336" s="2" t="s">
        <v>14</v>
      </c>
      <c r="B336" s="2">
        <v>3734</v>
      </c>
      <c r="C336" s="2"/>
      <c r="D336" s="2">
        <f t="shared" si="24"/>
        <v>3734</v>
      </c>
      <c r="E336" s="2"/>
      <c r="F336" s="2">
        <f t="shared" si="25"/>
        <v>3734</v>
      </c>
      <c r="G336" s="2">
        <v>-411</v>
      </c>
      <c r="H336" s="2">
        <f t="shared" si="26"/>
        <v>3323</v>
      </c>
    </row>
    <row r="337" spans="1:8" ht="15.75">
      <c r="A337" s="2" t="s">
        <v>15</v>
      </c>
      <c r="B337" s="2">
        <v>25267</v>
      </c>
      <c r="C337" s="2"/>
      <c r="D337" s="2">
        <f t="shared" si="24"/>
        <v>25267</v>
      </c>
      <c r="E337" s="2">
        <v>2421</v>
      </c>
      <c r="F337" s="2">
        <f t="shared" si="25"/>
        <v>27688</v>
      </c>
      <c r="G337" s="2">
        <v>-4110</v>
      </c>
      <c r="H337" s="2">
        <f t="shared" si="26"/>
        <v>23578</v>
      </c>
    </row>
    <row r="338" spans="1:8" ht="15.75">
      <c r="A338" s="2" t="s">
        <v>16</v>
      </c>
      <c r="B338" s="2">
        <v>2775</v>
      </c>
      <c r="C338" s="2"/>
      <c r="D338" s="2">
        <f t="shared" si="24"/>
        <v>2775</v>
      </c>
      <c r="E338" s="2"/>
      <c r="F338" s="2">
        <f t="shared" si="25"/>
        <v>2775</v>
      </c>
      <c r="G338" s="2">
        <v>0</v>
      </c>
      <c r="H338" s="2">
        <f t="shared" si="26"/>
        <v>2775</v>
      </c>
    </row>
    <row r="339" spans="1:8" ht="15.75">
      <c r="A339" s="2" t="s">
        <v>17</v>
      </c>
      <c r="B339" s="2">
        <v>60398</v>
      </c>
      <c r="C339" s="2"/>
      <c r="D339" s="2">
        <f t="shared" si="24"/>
        <v>60398</v>
      </c>
      <c r="E339" s="2">
        <v>-3108</v>
      </c>
      <c r="F339" s="2">
        <f t="shared" si="25"/>
        <v>57290</v>
      </c>
      <c r="G339" s="2">
        <v>-6574</v>
      </c>
      <c r="H339" s="2">
        <f t="shared" si="26"/>
        <v>50716</v>
      </c>
    </row>
    <row r="340" spans="1:8" ht="15.75">
      <c r="A340" s="2" t="s">
        <v>0</v>
      </c>
      <c r="B340" s="2">
        <v>357358</v>
      </c>
      <c r="C340" s="2">
        <v>0</v>
      </c>
      <c r="D340" s="2">
        <f>SUM(D321:D339)</f>
        <v>313358</v>
      </c>
      <c r="E340" s="2">
        <f>SUM(E321:E339)</f>
        <v>-12870</v>
      </c>
      <c r="F340" s="2">
        <f>SUM(F321:F339)</f>
        <v>300488</v>
      </c>
      <c r="G340" s="2">
        <f>SUM(G321:G339)</f>
        <v>-41917</v>
      </c>
      <c r="H340" s="2">
        <f>SUM(H321:H339)</f>
        <v>258571</v>
      </c>
    </row>
    <row r="341" ht="15.75">
      <c r="A341" s="6"/>
    </row>
    <row r="342" ht="15.75" hidden="1">
      <c r="A342" s="6"/>
    </row>
    <row r="343" spans="1:8" ht="47.25" customHeight="1" hidden="1">
      <c r="A343" s="32" t="s">
        <v>41</v>
      </c>
      <c r="B343" s="32"/>
      <c r="C343" s="32"/>
      <c r="D343" s="32"/>
      <c r="E343" s="32"/>
      <c r="F343" s="32"/>
      <c r="G343" s="1"/>
      <c r="H343" s="1"/>
    </row>
    <row r="344" ht="15.75" hidden="1">
      <c r="A344" s="5"/>
    </row>
    <row r="345" spans="1:8" ht="50.25" customHeight="1" hidden="1">
      <c r="A345" s="4" t="s">
        <v>1</v>
      </c>
      <c r="B345" s="16" t="s">
        <v>33</v>
      </c>
      <c r="C345" s="16" t="s">
        <v>23</v>
      </c>
      <c r="D345" s="16" t="s">
        <v>33</v>
      </c>
      <c r="E345" s="16" t="s">
        <v>23</v>
      </c>
      <c r="F345" s="16" t="s">
        <v>33</v>
      </c>
      <c r="G345" s="16" t="s">
        <v>23</v>
      </c>
      <c r="H345" s="16" t="s">
        <v>33</v>
      </c>
    </row>
    <row r="346" spans="1:8" ht="15.75" hidden="1">
      <c r="A346" s="2" t="s">
        <v>21</v>
      </c>
      <c r="B346" s="2">
        <v>260</v>
      </c>
      <c r="C346" s="2"/>
      <c r="D346" s="2">
        <f aca="true" t="shared" si="27" ref="D346:D362">B346+C346</f>
        <v>260</v>
      </c>
      <c r="E346" s="2">
        <v>455</v>
      </c>
      <c r="F346" s="2">
        <f aca="true" t="shared" si="28" ref="F346:F362">D346+E346</f>
        <v>715</v>
      </c>
      <c r="G346" s="2"/>
      <c r="H346" s="2">
        <f aca="true" t="shared" si="29" ref="H346:H362">F346+G346</f>
        <v>715</v>
      </c>
    </row>
    <row r="347" spans="1:8" ht="15.75" hidden="1">
      <c r="A347" s="2" t="s">
        <v>2</v>
      </c>
      <c r="B347" s="2">
        <v>1300</v>
      </c>
      <c r="C347" s="2"/>
      <c r="D347" s="2">
        <f t="shared" si="27"/>
        <v>1300</v>
      </c>
      <c r="E347" s="2"/>
      <c r="F347" s="2">
        <f t="shared" si="28"/>
        <v>1300</v>
      </c>
      <c r="G347" s="2"/>
      <c r="H347" s="2">
        <f t="shared" si="29"/>
        <v>1300</v>
      </c>
    </row>
    <row r="348" spans="1:8" ht="15.75" hidden="1">
      <c r="A348" s="2" t="s">
        <v>3</v>
      </c>
      <c r="B348" s="2">
        <v>0</v>
      </c>
      <c r="C348" s="2"/>
      <c r="D348" s="2">
        <f t="shared" si="27"/>
        <v>0</v>
      </c>
      <c r="E348" s="2"/>
      <c r="F348" s="2">
        <f t="shared" si="28"/>
        <v>0</v>
      </c>
      <c r="G348" s="2"/>
      <c r="H348" s="2">
        <f t="shared" si="29"/>
        <v>0</v>
      </c>
    </row>
    <row r="349" spans="1:8" ht="15.75" hidden="1">
      <c r="A349" s="2" t="s">
        <v>20</v>
      </c>
      <c r="B349" s="2">
        <v>1500</v>
      </c>
      <c r="C349" s="2"/>
      <c r="D349" s="2">
        <f t="shared" si="27"/>
        <v>1500</v>
      </c>
      <c r="E349" s="2"/>
      <c r="F349" s="2">
        <f t="shared" si="28"/>
        <v>1500</v>
      </c>
      <c r="G349" s="2"/>
      <c r="H349" s="2">
        <f t="shared" si="29"/>
        <v>1500</v>
      </c>
    </row>
    <row r="350" spans="1:8" ht="15.75" hidden="1">
      <c r="A350" s="2" t="s">
        <v>4</v>
      </c>
      <c r="B350" s="2">
        <v>0</v>
      </c>
      <c r="C350" s="2"/>
      <c r="D350" s="2">
        <f t="shared" si="27"/>
        <v>0</v>
      </c>
      <c r="E350" s="2"/>
      <c r="F350" s="2">
        <f t="shared" si="28"/>
        <v>0</v>
      </c>
      <c r="G350" s="2"/>
      <c r="H350" s="2">
        <f t="shared" si="29"/>
        <v>0</v>
      </c>
    </row>
    <row r="351" spans="1:8" ht="15.75" hidden="1">
      <c r="A351" s="2" t="s">
        <v>5</v>
      </c>
      <c r="B351" s="2">
        <v>0</v>
      </c>
      <c r="C351" s="2"/>
      <c r="D351" s="2">
        <f t="shared" si="27"/>
        <v>0</v>
      </c>
      <c r="E351" s="2"/>
      <c r="F351" s="2">
        <f t="shared" si="28"/>
        <v>0</v>
      </c>
      <c r="G351" s="2"/>
      <c r="H351" s="2">
        <f t="shared" si="29"/>
        <v>0</v>
      </c>
    </row>
    <row r="352" spans="1:8" ht="15.75" hidden="1">
      <c r="A352" s="2" t="s">
        <v>6</v>
      </c>
      <c r="B352" s="2">
        <v>4000</v>
      </c>
      <c r="C352" s="2"/>
      <c r="D352" s="2">
        <f t="shared" si="27"/>
        <v>4000</v>
      </c>
      <c r="E352" s="2">
        <v>-2890</v>
      </c>
      <c r="F352" s="2">
        <f t="shared" si="28"/>
        <v>1110</v>
      </c>
      <c r="G352" s="2"/>
      <c r="H352" s="2">
        <f t="shared" si="29"/>
        <v>1110</v>
      </c>
    </row>
    <row r="353" spans="1:8" ht="15.75" hidden="1">
      <c r="A353" s="2" t="s">
        <v>7</v>
      </c>
      <c r="B353" s="2">
        <v>2600</v>
      </c>
      <c r="C353" s="2"/>
      <c r="D353" s="2">
        <f t="shared" si="27"/>
        <v>2600</v>
      </c>
      <c r="E353" s="2"/>
      <c r="F353" s="2">
        <f t="shared" si="28"/>
        <v>2600</v>
      </c>
      <c r="G353" s="2"/>
      <c r="H353" s="2">
        <f t="shared" si="29"/>
        <v>2600</v>
      </c>
    </row>
    <row r="354" spans="1:8" ht="15.75" hidden="1">
      <c r="A354" s="2" t="s">
        <v>8</v>
      </c>
      <c r="B354" s="2">
        <v>0</v>
      </c>
      <c r="C354" s="2"/>
      <c r="D354" s="2">
        <f t="shared" si="27"/>
        <v>0</v>
      </c>
      <c r="E354" s="2"/>
      <c r="F354" s="2">
        <f t="shared" si="28"/>
        <v>0</v>
      </c>
      <c r="G354" s="2"/>
      <c r="H354" s="2">
        <f t="shared" si="29"/>
        <v>0</v>
      </c>
    </row>
    <row r="355" spans="1:8" ht="15.75" hidden="1">
      <c r="A355" s="2" t="s">
        <v>9</v>
      </c>
      <c r="B355" s="2">
        <v>6600</v>
      </c>
      <c r="C355" s="2"/>
      <c r="D355" s="2">
        <f t="shared" si="27"/>
        <v>6600</v>
      </c>
      <c r="E355" s="2"/>
      <c r="F355" s="2">
        <f t="shared" si="28"/>
        <v>6600</v>
      </c>
      <c r="G355" s="2"/>
      <c r="H355" s="2">
        <f t="shared" si="29"/>
        <v>6600</v>
      </c>
    </row>
    <row r="356" spans="1:8" ht="15.75" hidden="1">
      <c r="A356" s="2" t="s">
        <v>10</v>
      </c>
      <c r="B356" s="2">
        <v>0</v>
      </c>
      <c r="C356" s="2"/>
      <c r="D356" s="2">
        <f t="shared" si="27"/>
        <v>0</v>
      </c>
      <c r="E356" s="2"/>
      <c r="F356" s="2">
        <f t="shared" si="28"/>
        <v>0</v>
      </c>
      <c r="G356" s="2"/>
      <c r="H356" s="2">
        <f t="shared" si="29"/>
        <v>0</v>
      </c>
    </row>
    <row r="357" spans="1:8" ht="15.75" hidden="1">
      <c r="A357" s="2" t="s">
        <v>18</v>
      </c>
      <c r="B357" s="2">
        <v>2000</v>
      </c>
      <c r="C357" s="2"/>
      <c r="D357" s="2">
        <f t="shared" si="27"/>
        <v>2000</v>
      </c>
      <c r="E357" s="2"/>
      <c r="F357" s="2">
        <f t="shared" si="28"/>
        <v>2000</v>
      </c>
      <c r="G357" s="2"/>
      <c r="H357" s="2">
        <f t="shared" si="29"/>
        <v>2000</v>
      </c>
    </row>
    <row r="358" spans="1:8" ht="15.75" hidden="1">
      <c r="A358" s="2" t="s">
        <v>12</v>
      </c>
      <c r="B358" s="2">
        <v>0</v>
      </c>
      <c r="C358" s="2"/>
      <c r="D358" s="2">
        <f t="shared" si="27"/>
        <v>0</v>
      </c>
      <c r="E358" s="2"/>
      <c r="F358" s="2">
        <f t="shared" si="28"/>
        <v>0</v>
      </c>
      <c r="G358" s="2"/>
      <c r="H358" s="2">
        <f t="shared" si="29"/>
        <v>0</v>
      </c>
    </row>
    <row r="359" spans="1:8" ht="15.75" hidden="1">
      <c r="A359" s="2" t="s">
        <v>13</v>
      </c>
      <c r="B359" s="2">
        <v>940</v>
      </c>
      <c r="C359" s="2"/>
      <c r="D359" s="2">
        <f t="shared" si="27"/>
        <v>940</v>
      </c>
      <c r="E359" s="2">
        <v>-30</v>
      </c>
      <c r="F359" s="2">
        <f t="shared" si="28"/>
        <v>910</v>
      </c>
      <c r="G359" s="2"/>
      <c r="H359" s="2">
        <f t="shared" si="29"/>
        <v>910</v>
      </c>
    </row>
    <row r="360" spans="1:8" ht="15.75" hidden="1">
      <c r="A360" s="2" t="s">
        <v>14</v>
      </c>
      <c r="B360" s="2">
        <v>1500</v>
      </c>
      <c r="C360" s="2"/>
      <c r="D360" s="2">
        <f t="shared" si="27"/>
        <v>1500</v>
      </c>
      <c r="E360" s="2"/>
      <c r="F360" s="2">
        <f t="shared" si="28"/>
        <v>1500</v>
      </c>
      <c r="G360" s="2"/>
      <c r="H360" s="2">
        <f t="shared" si="29"/>
        <v>1500</v>
      </c>
    </row>
    <row r="361" spans="1:8" ht="15.75" hidden="1">
      <c r="A361" s="2" t="s">
        <v>15</v>
      </c>
      <c r="B361" s="2">
        <v>5700</v>
      </c>
      <c r="C361" s="2"/>
      <c r="D361" s="2">
        <f t="shared" si="27"/>
        <v>5700</v>
      </c>
      <c r="E361" s="2">
        <v>2465</v>
      </c>
      <c r="F361" s="2">
        <f t="shared" si="28"/>
        <v>8165</v>
      </c>
      <c r="G361" s="2"/>
      <c r="H361" s="2">
        <f t="shared" si="29"/>
        <v>8165</v>
      </c>
    </row>
    <row r="362" spans="1:8" ht="15.75" hidden="1">
      <c r="A362" s="2" t="s">
        <v>16</v>
      </c>
      <c r="B362" s="2">
        <v>0</v>
      </c>
      <c r="C362" s="2"/>
      <c r="D362" s="2">
        <f t="shared" si="27"/>
        <v>0</v>
      </c>
      <c r="E362" s="2"/>
      <c r="F362" s="2">
        <f t="shared" si="28"/>
        <v>0</v>
      </c>
      <c r="G362" s="2"/>
      <c r="H362" s="2">
        <f t="shared" si="29"/>
        <v>0</v>
      </c>
    </row>
    <row r="363" spans="1:8" ht="15.75" hidden="1">
      <c r="A363" s="2" t="s">
        <v>0</v>
      </c>
      <c r="B363" s="2">
        <v>26400</v>
      </c>
      <c r="C363" s="2">
        <v>0</v>
      </c>
      <c r="D363" s="2">
        <f>SUM(D346:D362)</f>
        <v>26400</v>
      </c>
      <c r="E363" s="2">
        <f>SUM(E346:E362)</f>
        <v>0</v>
      </c>
      <c r="F363" s="2">
        <f>SUM(F346:F362)</f>
        <v>26400</v>
      </c>
      <c r="G363" s="2">
        <f>SUM(G346:G362)</f>
        <v>0</v>
      </c>
      <c r="H363" s="2">
        <f>SUM(H346:H362)</f>
        <v>26400</v>
      </c>
    </row>
    <row r="364" ht="15.75" hidden="1">
      <c r="A364" s="6"/>
    </row>
    <row r="365" ht="15.75" hidden="1">
      <c r="A365" s="6"/>
    </row>
    <row r="366" spans="1:8" ht="55.5" customHeight="1" hidden="1">
      <c r="A366" s="32" t="s">
        <v>40</v>
      </c>
      <c r="B366" s="32"/>
      <c r="C366" s="32"/>
      <c r="D366" s="32"/>
      <c r="E366" s="32"/>
      <c r="F366" s="32"/>
      <c r="G366" s="1"/>
      <c r="H366" s="1"/>
    </row>
    <row r="367" ht="15.75" hidden="1">
      <c r="A367" s="5"/>
    </row>
    <row r="368" spans="1:8" ht="43.5" customHeight="1" hidden="1">
      <c r="A368" s="4" t="s">
        <v>1</v>
      </c>
      <c r="B368" s="16" t="s">
        <v>33</v>
      </c>
      <c r="C368" s="16" t="s">
        <v>23</v>
      </c>
      <c r="D368" s="16" t="s">
        <v>33</v>
      </c>
      <c r="E368" s="16" t="s">
        <v>23</v>
      </c>
      <c r="F368" s="16" t="s">
        <v>33</v>
      </c>
      <c r="G368" s="16" t="s">
        <v>23</v>
      </c>
      <c r="H368" s="16" t="s">
        <v>33</v>
      </c>
    </row>
    <row r="369" spans="1:8" ht="15.75" hidden="1">
      <c r="A369" s="10" t="s">
        <v>20</v>
      </c>
      <c r="B369" s="2">
        <v>5000</v>
      </c>
      <c r="C369" s="2"/>
      <c r="D369" s="2">
        <f>B369+C369</f>
        <v>5000</v>
      </c>
      <c r="E369" s="2">
        <v>15400</v>
      </c>
      <c r="F369" s="2">
        <f>D369+E369</f>
        <v>20400</v>
      </c>
      <c r="G369" s="2"/>
      <c r="H369" s="2">
        <f>F369+G369</f>
        <v>20400</v>
      </c>
    </row>
    <row r="370" spans="1:8" ht="15.75" hidden="1">
      <c r="A370" s="2" t="s">
        <v>13</v>
      </c>
      <c r="B370" s="2"/>
      <c r="C370" s="2"/>
      <c r="D370" s="2">
        <v>0</v>
      </c>
      <c r="E370" s="2">
        <v>2500</v>
      </c>
      <c r="F370" s="2">
        <f>D370+E370</f>
        <v>2500</v>
      </c>
      <c r="G370" s="2"/>
      <c r="H370" s="2">
        <f>F370+G370</f>
        <v>2500</v>
      </c>
    </row>
    <row r="371" spans="1:8" ht="15.75" hidden="1">
      <c r="A371" s="9" t="s">
        <v>0</v>
      </c>
      <c r="B371" s="22">
        <v>5000</v>
      </c>
      <c r="C371" s="22">
        <v>0</v>
      </c>
      <c r="D371" s="2">
        <f>SUM(D369:D370)</f>
        <v>5000</v>
      </c>
      <c r="E371" s="2">
        <f>SUM(E369:E370)</f>
        <v>17900</v>
      </c>
      <c r="F371" s="2">
        <f>SUM(F369:F370)</f>
        <v>22900</v>
      </c>
      <c r="G371" s="2">
        <f>SUM(G369:G370)</f>
        <v>0</v>
      </c>
      <c r="H371" s="2">
        <f>SUM(H369:H370)</f>
        <v>22900</v>
      </c>
    </row>
    <row r="372" ht="15.75" hidden="1"/>
    <row r="373" ht="15.75" hidden="1"/>
    <row r="374" spans="1:8" ht="63.75" customHeight="1" hidden="1">
      <c r="A374" s="32" t="s">
        <v>34</v>
      </c>
      <c r="B374" s="32"/>
      <c r="C374" s="32"/>
      <c r="D374" s="32"/>
      <c r="E374" s="32"/>
      <c r="F374" s="32"/>
      <c r="G374" s="1"/>
      <c r="H374" s="1"/>
    </row>
    <row r="375" ht="15.75" hidden="1"/>
    <row r="376" spans="1:8" ht="43.5" customHeight="1" hidden="1">
      <c r="A376" s="4" t="s">
        <v>1</v>
      </c>
      <c r="B376" s="16" t="s">
        <v>33</v>
      </c>
      <c r="C376" s="16" t="s">
        <v>23</v>
      </c>
      <c r="D376" s="16" t="s">
        <v>33</v>
      </c>
      <c r="E376" s="16" t="s">
        <v>23</v>
      </c>
      <c r="F376" s="16" t="s">
        <v>33</v>
      </c>
      <c r="G376" s="16" t="s">
        <v>23</v>
      </c>
      <c r="H376" s="16" t="s">
        <v>33</v>
      </c>
    </row>
    <row r="377" spans="1:8" ht="15.75" hidden="1">
      <c r="A377" s="12" t="s">
        <v>21</v>
      </c>
      <c r="B377" s="2">
        <v>3500</v>
      </c>
      <c r="C377" s="2"/>
      <c r="D377" s="2">
        <f aca="true" t="shared" si="30" ref="D377:D395">B377+C377</f>
        <v>3500</v>
      </c>
      <c r="E377" s="2"/>
      <c r="F377" s="2">
        <f aca="true" t="shared" si="31" ref="F377:F395">D377+E377</f>
        <v>3500</v>
      </c>
      <c r="G377" s="2"/>
      <c r="H377" s="2">
        <f aca="true" t="shared" si="32" ref="H377:H395">F377+G377</f>
        <v>3500</v>
      </c>
    </row>
    <row r="378" spans="1:8" ht="15.75" hidden="1">
      <c r="A378" s="9" t="s">
        <v>2</v>
      </c>
      <c r="B378" s="2">
        <v>2610</v>
      </c>
      <c r="C378" s="2"/>
      <c r="D378" s="2">
        <f t="shared" si="30"/>
        <v>2610</v>
      </c>
      <c r="E378" s="2"/>
      <c r="F378" s="2">
        <f t="shared" si="31"/>
        <v>2610</v>
      </c>
      <c r="G378" s="2"/>
      <c r="H378" s="2">
        <f t="shared" si="32"/>
        <v>2610</v>
      </c>
    </row>
    <row r="379" spans="1:8" ht="15.75" hidden="1">
      <c r="A379" s="13" t="s">
        <v>3</v>
      </c>
      <c r="B379" s="2">
        <v>2350</v>
      </c>
      <c r="C379" s="2"/>
      <c r="D379" s="2">
        <f t="shared" si="30"/>
        <v>2350</v>
      </c>
      <c r="E379" s="2"/>
      <c r="F379" s="2">
        <f t="shared" si="31"/>
        <v>2350</v>
      </c>
      <c r="G379" s="2"/>
      <c r="H379" s="2">
        <f t="shared" si="32"/>
        <v>2350</v>
      </c>
    </row>
    <row r="380" spans="1:8" ht="15.75" hidden="1">
      <c r="A380" s="9" t="s">
        <v>20</v>
      </c>
      <c r="B380" s="2">
        <v>1050</v>
      </c>
      <c r="C380" s="2"/>
      <c r="D380" s="2">
        <f t="shared" si="30"/>
        <v>1050</v>
      </c>
      <c r="E380" s="2"/>
      <c r="F380" s="2">
        <f t="shared" si="31"/>
        <v>1050</v>
      </c>
      <c r="G380" s="2"/>
      <c r="H380" s="2">
        <f t="shared" si="32"/>
        <v>1050</v>
      </c>
    </row>
    <row r="381" spans="1:8" ht="15.75" hidden="1">
      <c r="A381" s="13" t="s">
        <v>4</v>
      </c>
      <c r="B381" s="2">
        <v>1245</v>
      </c>
      <c r="C381" s="2"/>
      <c r="D381" s="2">
        <f t="shared" si="30"/>
        <v>1245</v>
      </c>
      <c r="E381" s="2"/>
      <c r="F381" s="2">
        <f t="shared" si="31"/>
        <v>1245</v>
      </c>
      <c r="G381" s="2"/>
      <c r="H381" s="2">
        <f t="shared" si="32"/>
        <v>1245</v>
      </c>
    </row>
    <row r="382" spans="1:8" ht="15.75" hidden="1">
      <c r="A382" s="9" t="s">
        <v>5</v>
      </c>
      <c r="B382" s="2">
        <v>2160</v>
      </c>
      <c r="C382" s="2"/>
      <c r="D382" s="2">
        <f t="shared" si="30"/>
        <v>2160</v>
      </c>
      <c r="E382" s="2"/>
      <c r="F382" s="2">
        <f t="shared" si="31"/>
        <v>2160</v>
      </c>
      <c r="G382" s="2"/>
      <c r="H382" s="2">
        <f t="shared" si="32"/>
        <v>2160</v>
      </c>
    </row>
    <row r="383" spans="1:8" ht="15.75" hidden="1">
      <c r="A383" s="13" t="s">
        <v>6</v>
      </c>
      <c r="B383" s="2">
        <v>1150</v>
      </c>
      <c r="C383" s="2"/>
      <c r="D383" s="2">
        <f t="shared" si="30"/>
        <v>1150</v>
      </c>
      <c r="E383" s="2"/>
      <c r="F383" s="2">
        <f t="shared" si="31"/>
        <v>1150</v>
      </c>
      <c r="G383" s="2"/>
      <c r="H383" s="2">
        <f t="shared" si="32"/>
        <v>1150</v>
      </c>
    </row>
    <row r="384" spans="1:8" ht="15.75" hidden="1">
      <c r="A384" s="9" t="s">
        <v>7</v>
      </c>
      <c r="B384" s="2">
        <v>2200</v>
      </c>
      <c r="C384" s="2"/>
      <c r="D384" s="2">
        <f t="shared" si="30"/>
        <v>2200</v>
      </c>
      <c r="E384" s="2"/>
      <c r="F384" s="2">
        <f t="shared" si="31"/>
        <v>2200</v>
      </c>
      <c r="G384" s="2"/>
      <c r="H384" s="2">
        <f t="shared" si="32"/>
        <v>2200</v>
      </c>
    </row>
    <row r="385" spans="1:8" ht="15.75" hidden="1">
      <c r="A385" s="13" t="s">
        <v>8</v>
      </c>
      <c r="B385" s="2">
        <v>1480</v>
      </c>
      <c r="C385" s="2"/>
      <c r="D385" s="2">
        <f t="shared" si="30"/>
        <v>1480</v>
      </c>
      <c r="E385" s="2"/>
      <c r="F385" s="2">
        <f t="shared" si="31"/>
        <v>1480</v>
      </c>
      <c r="G385" s="2"/>
      <c r="H385" s="2">
        <f t="shared" si="32"/>
        <v>1480</v>
      </c>
    </row>
    <row r="386" spans="1:8" ht="15.75" hidden="1">
      <c r="A386" s="9" t="s">
        <v>9</v>
      </c>
      <c r="B386" s="2">
        <v>2530</v>
      </c>
      <c r="C386" s="2"/>
      <c r="D386" s="2">
        <f t="shared" si="30"/>
        <v>2530</v>
      </c>
      <c r="E386" s="2"/>
      <c r="F386" s="2">
        <f t="shared" si="31"/>
        <v>2530</v>
      </c>
      <c r="G386" s="2"/>
      <c r="H386" s="2">
        <f t="shared" si="32"/>
        <v>2530</v>
      </c>
    </row>
    <row r="387" spans="1:8" ht="15.75" hidden="1">
      <c r="A387" s="13" t="s">
        <v>10</v>
      </c>
      <c r="B387" s="2">
        <v>2150</v>
      </c>
      <c r="C387" s="2"/>
      <c r="D387" s="2">
        <f t="shared" si="30"/>
        <v>2150</v>
      </c>
      <c r="E387" s="2"/>
      <c r="F387" s="2">
        <f t="shared" si="31"/>
        <v>2150</v>
      </c>
      <c r="G387" s="2"/>
      <c r="H387" s="2">
        <f t="shared" si="32"/>
        <v>2150</v>
      </c>
    </row>
    <row r="388" spans="1:8" ht="15.75" hidden="1">
      <c r="A388" s="9" t="s">
        <v>11</v>
      </c>
      <c r="B388" s="2">
        <v>1490</v>
      </c>
      <c r="C388" s="2"/>
      <c r="D388" s="2">
        <f t="shared" si="30"/>
        <v>1490</v>
      </c>
      <c r="E388" s="2"/>
      <c r="F388" s="2">
        <f t="shared" si="31"/>
        <v>1490</v>
      </c>
      <c r="G388" s="2"/>
      <c r="H388" s="2">
        <f t="shared" si="32"/>
        <v>1490</v>
      </c>
    </row>
    <row r="389" spans="1:8" ht="15.75" hidden="1">
      <c r="A389" s="13" t="s">
        <v>18</v>
      </c>
      <c r="B389" s="2">
        <v>425</v>
      </c>
      <c r="C389" s="2"/>
      <c r="D389" s="2">
        <f t="shared" si="30"/>
        <v>425</v>
      </c>
      <c r="E389" s="2"/>
      <c r="F389" s="2">
        <f t="shared" si="31"/>
        <v>425</v>
      </c>
      <c r="G389" s="2"/>
      <c r="H389" s="2">
        <f t="shared" si="32"/>
        <v>425</v>
      </c>
    </row>
    <row r="390" spans="1:8" ht="15.75" hidden="1">
      <c r="A390" s="9" t="s">
        <v>12</v>
      </c>
      <c r="B390" s="2">
        <v>1620</v>
      </c>
      <c r="C390" s="2"/>
      <c r="D390" s="2">
        <f t="shared" si="30"/>
        <v>1620</v>
      </c>
      <c r="E390" s="2"/>
      <c r="F390" s="2">
        <f t="shared" si="31"/>
        <v>1620</v>
      </c>
      <c r="G390" s="2"/>
      <c r="H390" s="2">
        <f t="shared" si="32"/>
        <v>1620</v>
      </c>
    </row>
    <row r="391" spans="1:8" ht="15.75" hidden="1">
      <c r="A391" s="13" t="s">
        <v>13</v>
      </c>
      <c r="B391" s="2">
        <v>1940</v>
      </c>
      <c r="C391" s="2"/>
      <c r="D391" s="2">
        <f t="shared" si="30"/>
        <v>1940</v>
      </c>
      <c r="E391" s="2"/>
      <c r="F391" s="2">
        <f t="shared" si="31"/>
        <v>1940</v>
      </c>
      <c r="G391" s="2"/>
      <c r="H391" s="2">
        <f t="shared" si="32"/>
        <v>1940</v>
      </c>
    </row>
    <row r="392" spans="1:8" ht="15.75" hidden="1">
      <c r="A392" s="9" t="s">
        <v>14</v>
      </c>
      <c r="B392" s="2">
        <v>450</v>
      </c>
      <c r="C392" s="2"/>
      <c r="D392" s="2">
        <f t="shared" si="30"/>
        <v>450</v>
      </c>
      <c r="E392" s="2"/>
      <c r="F392" s="2">
        <f t="shared" si="31"/>
        <v>450</v>
      </c>
      <c r="G392" s="2"/>
      <c r="H392" s="2">
        <f t="shared" si="32"/>
        <v>450</v>
      </c>
    </row>
    <row r="393" spans="1:8" ht="15.75" hidden="1">
      <c r="A393" s="13" t="s">
        <v>15</v>
      </c>
      <c r="B393" s="2">
        <v>2300</v>
      </c>
      <c r="C393" s="2"/>
      <c r="D393" s="2">
        <f t="shared" si="30"/>
        <v>2300</v>
      </c>
      <c r="E393" s="2"/>
      <c r="F393" s="2">
        <f t="shared" si="31"/>
        <v>2300</v>
      </c>
      <c r="G393" s="2"/>
      <c r="H393" s="2">
        <f t="shared" si="32"/>
        <v>2300</v>
      </c>
    </row>
    <row r="394" spans="1:8" ht="15.75" hidden="1">
      <c r="A394" s="9" t="s">
        <v>16</v>
      </c>
      <c r="B394" s="2">
        <v>2150</v>
      </c>
      <c r="C394" s="2"/>
      <c r="D394" s="2">
        <f t="shared" si="30"/>
        <v>2150</v>
      </c>
      <c r="E394" s="2"/>
      <c r="F394" s="2">
        <f t="shared" si="31"/>
        <v>2150</v>
      </c>
      <c r="G394" s="2"/>
      <c r="H394" s="2">
        <f t="shared" si="32"/>
        <v>2150</v>
      </c>
    </row>
    <row r="395" spans="1:8" ht="15.75" hidden="1">
      <c r="A395" s="13" t="s">
        <v>17</v>
      </c>
      <c r="B395" s="2">
        <v>2200</v>
      </c>
      <c r="C395" s="2"/>
      <c r="D395" s="2">
        <f t="shared" si="30"/>
        <v>2200</v>
      </c>
      <c r="E395" s="2"/>
      <c r="F395" s="2">
        <f t="shared" si="31"/>
        <v>2200</v>
      </c>
      <c r="G395" s="2"/>
      <c r="H395" s="2">
        <f t="shared" si="32"/>
        <v>2200</v>
      </c>
    </row>
    <row r="396" spans="1:8" ht="15.75" hidden="1">
      <c r="A396" s="9" t="s">
        <v>0</v>
      </c>
      <c r="B396" s="22">
        <v>35000</v>
      </c>
      <c r="C396" s="22">
        <v>0</v>
      </c>
      <c r="D396" s="2">
        <f>SUM(D377:D395)</f>
        <v>35000</v>
      </c>
      <c r="E396" s="2">
        <f>SUM(E377:E395)</f>
        <v>0</v>
      </c>
      <c r="F396" s="2">
        <f>SUM(F377:F395)</f>
        <v>35000</v>
      </c>
      <c r="G396" s="2">
        <f>SUM(G377:G395)</f>
        <v>0</v>
      </c>
      <c r="H396" s="2">
        <f>SUM(H377:H395)</f>
        <v>35000</v>
      </c>
    </row>
    <row r="397" ht="15.75" hidden="1"/>
    <row r="398" spans="1:8" ht="112.5" customHeight="1" hidden="1">
      <c r="A398" s="33" t="s">
        <v>36</v>
      </c>
      <c r="B398" s="33"/>
      <c r="C398" s="33"/>
      <c r="D398" s="33"/>
      <c r="E398" s="33"/>
      <c r="F398" s="33"/>
      <c r="G398" s="1"/>
      <c r="H398" s="1"/>
    </row>
    <row r="399" ht="16.5" customHeight="1" hidden="1">
      <c r="A399" s="6"/>
    </row>
    <row r="400" spans="1:8" ht="37.5" customHeight="1" hidden="1">
      <c r="A400" s="4" t="s">
        <v>1</v>
      </c>
      <c r="B400" s="16" t="s">
        <v>33</v>
      </c>
      <c r="C400" s="16" t="s">
        <v>23</v>
      </c>
      <c r="D400" s="16" t="s">
        <v>33</v>
      </c>
      <c r="E400" s="16" t="s">
        <v>23</v>
      </c>
      <c r="F400" s="16" t="s">
        <v>33</v>
      </c>
      <c r="G400" s="16" t="s">
        <v>23</v>
      </c>
      <c r="H400" s="16" t="s">
        <v>33</v>
      </c>
    </row>
    <row r="401" spans="1:8" ht="15.75" customHeight="1" hidden="1">
      <c r="A401" s="12" t="s">
        <v>2</v>
      </c>
      <c r="B401" s="2">
        <v>460</v>
      </c>
      <c r="C401" s="2"/>
      <c r="D401" s="2">
        <f aca="true" t="shared" si="33" ref="D401:D417">B401+C401</f>
        <v>460</v>
      </c>
      <c r="E401" s="2"/>
      <c r="F401" s="2">
        <f aca="true" t="shared" si="34" ref="F401:F417">D401+E401</f>
        <v>460</v>
      </c>
      <c r="G401" s="2"/>
      <c r="H401" s="2">
        <f aca="true" t="shared" si="35" ref="H401:H417">F401+G401</f>
        <v>460</v>
      </c>
    </row>
    <row r="402" spans="1:8" ht="17.25" customHeight="1" hidden="1">
      <c r="A402" s="2" t="s">
        <v>3</v>
      </c>
      <c r="B402" s="2">
        <v>449</v>
      </c>
      <c r="C402" s="2"/>
      <c r="D402" s="2">
        <f t="shared" si="33"/>
        <v>449</v>
      </c>
      <c r="E402" s="2"/>
      <c r="F402" s="2">
        <f t="shared" si="34"/>
        <v>449</v>
      </c>
      <c r="G402" s="2"/>
      <c r="H402" s="2">
        <f t="shared" si="35"/>
        <v>449</v>
      </c>
    </row>
    <row r="403" spans="1:8" ht="16.5" customHeight="1" hidden="1">
      <c r="A403" s="9" t="s">
        <v>4</v>
      </c>
      <c r="B403" s="2">
        <v>417</v>
      </c>
      <c r="C403" s="2"/>
      <c r="D403" s="2">
        <f t="shared" si="33"/>
        <v>417</v>
      </c>
      <c r="E403" s="2"/>
      <c r="F403" s="2">
        <f t="shared" si="34"/>
        <v>417</v>
      </c>
      <c r="G403" s="2"/>
      <c r="H403" s="2">
        <f t="shared" si="35"/>
        <v>417</v>
      </c>
    </row>
    <row r="404" spans="1:8" ht="15" customHeight="1" hidden="1">
      <c r="A404" s="9" t="s">
        <v>5</v>
      </c>
      <c r="B404" s="2">
        <v>446</v>
      </c>
      <c r="C404" s="2"/>
      <c r="D404" s="2">
        <f t="shared" si="33"/>
        <v>446</v>
      </c>
      <c r="E404" s="2"/>
      <c r="F404" s="2">
        <f t="shared" si="34"/>
        <v>446</v>
      </c>
      <c r="G404" s="2"/>
      <c r="H404" s="2">
        <f t="shared" si="35"/>
        <v>446</v>
      </c>
    </row>
    <row r="405" spans="1:8" ht="16.5" customHeight="1" hidden="1">
      <c r="A405" s="2" t="s">
        <v>6</v>
      </c>
      <c r="B405" s="2">
        <v>423</v>
      </c>
      <c r="C405" s="2"/>
      <c r="D405" s="2">
        <f t="shared" si="33"/>
        <v>423</v>
      </c>
      <c r="E405" s="2"/>
      <c r="F405" s="2">
        <f t="shared" si="34"/>
        <v>423</v>
      </c>
      <c r="G405" s="2"/>
      <c r="H405" s="2">
        <f t="shared" si="35"/>
        <v>423</v>
      </c>
    </row>
    <row r="406" spans="1:8" ht="16.5" customHeight="1" hidden="1">
      <c r="A406" s="9" t="s">
        <v>7</v>
      </c>
      <c r="B406" s="2">
        <v>436</v>
      </c>
      <c r="C406" s="2"/>
      <c r="D406" s="2">
        <f t="shared" si="33"/>
        <v>436</v>
      </c>
      <c r="E406" s="2"/>
      <c r="F406" s="2">
        <f t="shared" si="34"/>
        <v>436</v>
      </c>
      <c r="G406" s="2"/>
      <c r="H406" s="2">
        <f t="shared" si="35"/>
        <v>436</v>
      </c>
    </row>
    <row r="407" spans="1:8" ht="16.5" customHeight="1" hidden="1">
      <c r="A407" s="13" t="s">
        <v>8</v>
      </c>
      <c r="B407" s="2">
        <v>465</v>
      </c>
      <c r="C407" s="2"/>
      <c r="D407" s="2">
        <f t="shared" si="33"/>
        <v>465</v>
      </c>
      <c r="E407" s="2"/>
      <c r="F407" s="2">
        <f t="shared" si="34"/>
        <v>465</v>
      </c>
      <c r="G407" s="2"/>
      <c r="H407" s="2">
        <f t="shared" si="35"/>
        <v>465</v>
      </c>
    </row>
    <row r="408" spans="1:8" ht="16.5" customHeight="1" hidden="1">
      <c r="A408" s="9" t="s">
        <v>9</v>
      </c>
      <c r="B408" s="2">
        <v>385</v>
      </c>
      <c r="C408" s="2"/>
      <c r="D408" s="2">
        <f t="shared" si="33"/>
        <v>385</v>
      </c>
      <c r="E408" s="2"/>
      <c r="F408" s="2">
        <f t="shared" si="34"/>
        <v>385</v>
      </c>
      <c r="G408" s="2"/>
      <c r="H408" s="2">
        <f t="shared" si="35"/>
        <v>385</v>
      </c>
    </row>
    <row r="409" spans="1:8" ht="16.5" customHeight="1" hidden="1">
      <c r="A409" s="13" t="s">
        <v>10</v>
      </c>
      <c r="B409" s="2">
        <v>467</v>
      </c>
      <c r="C409" s="2"/>
      <c r="D409" s="2">
        <f t="shared" si="33"/>
        <v>467</v>
      </c>
      <c r="E409" s="2"/>
      <c r="F409" s="2">
        <f t="shared" si="34"/>
        <v>467</v>
      </c>
      <c r="G409" s="2"/>
      <c r="H409" s="2">
        <f t="shared" si="35"/>
        <v>467</v>
      </c>
    </row>
    <row r="410" spans="1:8" ht="16.5" customHeight="1" hidden="1">
      <c r="A410" s="9" t="s">
        <v>11</v>
      </c>
      <c r="B410" s="2">
        <v>467</v>
      </c>
      <c r="C410" s="2"/>
      <c r="D410" s="2">
        <f t="shared" si="33"/>
        <v>467</v>
      </c>
      <c r="E410" s="2"/>
      <c r="F410" s="2">
        <f t="shared" si="34"/>
        <v>467</v>
      </c>
      <c r="G410" s="2"/>
      <c r="H410" s="2">
        <f t="shared" si="35"/>
        <v>467</v>
      </c>
    </row>
    <row r="411" spans="1:8" ht="16.5" customHeight="1" hidden="1">
      <c r="A411" s="9" t="s">
        <v>18</v>
      </c>
      <c r="B411" s="2">
        <v>415</v>
      </c>
      <c r="C411" s="2"/>
      <c r="D411" s="2">
        <f t="shared" si="33"/>
        <v>415</v>
      </c>
      <c r="E411" s="2"/>
      <c r="F411" s="2">
        <f t="shared" si="34"/>
        <v>415</v>
      </c>
      <c r="G411" s="2"/>
      <c r="H411" s="2">
        <f t="shared" si="35"/>
        <v>415</v>
      </c>
    </row>
    <row r="412" spans="1:8" ht="16.5" customHeight="1" hidden="1">
      <c r="A412" s="9" t="s">
        <v>12</v>
      </c>
      <c r="B412" s="2">
        <v>751</v>
      </c>
      <c r="C412" s="2"/>
      <c r="D412" s="2">
        <f t="shared" si="33"/>
        <v>751</v>
      </c>
      <c r="E412" s="2"/>
      <c r="F412" s="2">
        <f t="shared" si="34"/>
        <v>751</v>
      </c>
      <c r="G412" s="2"/>
      <c r="H412" s="2">
        <f t="shared" si="35"/>
        <v>751</v>
      </c>
    </row>
    <row r="413" spans="1:8" ht="16.5" customHeight="1" hidden="1">
      <c r="A413" s="13" t="s">
        <v>13</v>
      </c>
      <c r="B413" s="2">
        <v>461</v>
      </c>
      <c r="C413" s="2"/>
      <c r="D413" s="2">
        <f t="shared" si="33"/>
        <v>461</v>
      </c>
      <c r="E413" s="2"/>
      <c r="F413" s="2">
        <f t="shared" si="34"/>
        <v>461</v>
      </c>
      <c r="G413" s="2"/>
      <c r="H413" s="2">
        <f t="shared" si="35"/>
        <v>461</v>
      </c>
    </row>
    <row r="414" spans="1:8" ht="16.5" customHeight="1" hidden="1">
      <c r="A414" s="9" t="s">
        <v>14</v>
      </c>
      <c r="B414" s="2">
        <v>450</v>
      </c>
      <c r="C414" s="2"/>
      <c r="D414" s="2">
        <f t="shared" si="33"/>
        <v>450</v>
      </c>
      <c r="E414" s="2"/>
      <c r="F414" s="2">
        <f t="shared" si="34"/>
        <v>450</v>
      </c>
      <c r="G414" s="2"/>
      <c r="H414" s="2">
        <f t="shared" si="35"/>
        <v>450</v>
      </c>
    </row>
    <row r="415" spans="1:8" ht="16.5" customHeight="1" hidden="1">
      <c r="A415" s="9" t="s">
        <v>15</v>
      </c>
      <c r="B415" s="2">
        <v>397</v>
      </c>
      <c r="C415" s="2"/>
      <c r="D415" s="2">
        <f t="shared" si="33"/>
        <v>397</v>
      </c>
      <c r="E415" s="2"/>
      <c r="F415" s="2">
        <f t="shared" si="34"/>
        <v>397</v>
      </c>
      <c r="G415" s="2"/>
      <c r="H415" s="2">
        <f t="shared" si="35"/>
        <v>397</v>
      </c>
    </row>
    <row r="416" spans="1:8" ht="16.5" customHeight="1" hidden="1">
      <c r="A416" s="13" t="s">
        <v>16</v>
      </c>
      <c r="B416" s="2">
        <v>513</v>
      </c>
      <c r="C416" s="2"/>
      <c r="D416" s="2">
        <f t="shared" si="33"/>
        <v>513</v>
      </c>
      <c r="E416" s="2"/>
      <c r="F416" s="2">
        <f t="shared" si="34"/>
        <v>513</v>
      </c>
      <c r="G416" s="2"/>
      <c r="H416" s="2">
        <f t="shared" si="35"/>
        <v>513</v>
      </c>
    </row>
    <row r="417" spans="1:8" ht="16.5" customHeight="1" hidden="1">
      <c r="A417" s="9" t="s">
        <v>17</v>
      </c>
      <c r="B417" s="2">
        <v>445</v>
      </c>
      <c r="C417" s="2"/>
      <c r="D417" s="2">
        <f t="shared" si="33"/>
        <v>445</v>
      </c>
      <c r="E417" s="2"/>
      <c r="F417" s="2">
        <f t="shared" si="34"/>
        <v>445</v>
      </c>
      <c r="G417" s="2"/>
      <c r="H417" s="2">
        <f t="shared" si="35"/>
        <v>445</v>
      </c>
    </row>
    <row r="418" spans="1:8" ht="16.5" customHeight="1" hidden="1">
      <c r="A418" s="10" t="s">
        <v>0</v>
      </c>
      <c r="B418" s="22">
        <v>7847</v>
      </c>
      <c r="C418" s="22">
        <f aca="true" t="shared" si="36" ref="C418:H418">SUM(C401:C417)</f>
        <v>0</v>
      </c>
      <c r="D418" s="2">
        <f t="shared" si="36"/>
        <v>7847</v>
      </c>
      <c r="E418" s="2">
        <f t="shared" si="36"/>
        <v>0</v>
      </c>
      <c r="F418" s="2">
        <f t="shared" si="36"/>
        <v>7847</v>
      </c>
      <c r="G418" s="2">
        <f t="shared" si="36"/>
        <v>0</v>
      </c>
      <c r="H418" s="2">
        <f t="shared" si="36"/>
        <v>7847</v>
      </c>
    </row>
    <row r="419" ht="15.75" hidden="1"/>
    <row r="420" spans="1:8" ht="55.5" customHeight="1" hidden="1">
      <c r="A420" s="35" t="s">
        <v>32</v>
      </c>
      <c r="B420" s="35"/>
      <c r="C420" s="35"/>
      <c r="D420" s="35"/>
      <c r="E420" s="35"/>
      <c r="F420" s="35"/>
      <c r="G420" s="1"/>
      <c r="H420" s="1"/>
    </row>
    <row r="421" ht="15.75" hidden="1">
      <c r="A421" s="21"/>
    </row>
    <row r="422" ht="15.75" hidden="1"/>
    <row r="423" spans="1:8" ht="37.5" customHeight="1" hidden="1">
      <c r="A423" s="4" t="s">
        <v>1</v>
      </c>
      <c r="B423" s="16" t="s">
        <v>33</v>
      </c>
      <c r="C423" s="16" t="s">
        <v>23</v>
      </c>
      <c r="D423" s="16" t="s">
        <v>33</v>
      </c>
      <c r="E423" s="16" t="s">
        <v>23</v>
      </c>
      <c r="F423" s="16" t="s">
        <v>33</v>
      </c>
      <c r="G423" s="16" t="s">
        <v>23</v>
      </c>
      <c r="H423" s="16" t="s">
        <v>33</v>
      </c>
    </row>
    <row r="424" spans="1:8" ht="15.75" hidden="1">
      <c r="A424" s="9" t="s">
        <v>9</v>
      </c>
      <c r="B424" s="2">
        <v>99</v>
      </c>
      <c r="C424" s="2"/>
      <c r="D424" s="2">
        <f>B424+C424</f>
        <v>99</v>
      </c>
      <c r="E424" s="2"/>
      <c r="F424" s="2">
        <f>D424+E424</f>
        <v>99</v>
      </c>
      <c r="G424" s="2"/>
      <c r="H424" s="2">
        <f>F424+G424</f>
        <v>99</v>
      </c>
    </row>
    <row r="425" spans="1:8" ht="15.75" hidden="1">
      <c r="A425" s="9" t="s">
        <v>0</v>
      </c>
      <c r="B425" s="22">
        <v>99</v>
      </c>
      <c r="C425" s="22">
        <f>C424</f>
        <v>0</v>
      </c>
      <c r="D425" s="2">
        <f>SUM(D424)</f>
        <v>99</v>
      </c>
      <c r="E425" s="2">
        <f>SUM(E424)</f>
        <v>0</v>
      </c>
      <c r="F425" s="2">
        <f>SUM(F424)</f>
        <v>99</v>
      </c>
      <c r="G425" s="2">
        <f>SUM(G424)</f>
        <v>0</v>
      </c>
      <c r="H425" s="2">
        <f>SUM(H424)</f>
        <v>99</v>
      </c>
    </row>
    <row r="426" ht="15.75" hidden="1"/>
    <row r="427" ht="15.75" hidden="1"/>
    <row r="428" spans="1:8" ht="78.75" customHeight="1" hidden="1">
      <c r="A428" s="34" t="s">
        <v>38</v>
      </c>
      <c r="B428" s="34"/>
      <c r="C428" s="34"/>
      <c r="D428" s="34"/>
      <c r="E428" s="34"/>
      <c r="F428" s="34"/>
      <c r="G428" s="1"/>
      <c r="H428" s="1"/>
    </row>
    <row r="429" spans="1:8" ht="18" customHeight="1" hidden="1">
      <c r="A429" s="25"/>
      <c r="B429" s="6"/>
      <c r="C429" s="6"/>
      <c r="D429" s="6"/>
      <c r="E429" s="6"/>
      <c r="F429" s="6"/>
      <c r="G429" s="6"/>
      <c r="H429" s="6"/>
    </row>
    <row r="430" spans="1:8" ht="31.5" hidden="1">
      <c r="A430" s="4" t="s">
        <v>1</v>
      </c>
      <c r="B430" s="4" t="s">
        <v>33</v>
      </c>
      <c r="C430" s="4" t="s">
        <v>23</v>
      </c>
      <c r="D430" s="4" t="s">
        <v>33</v>
      </c>
      <c r="E430" s="4" t="s">
        <v>23</v>
      </c>
      <c r="F430" s="4" t="s">
        <v>33</v>
      </c>
      <c r="G430" s="4" t="s">
        <v>23</v>
      </c>
      <c r="H430" s="4" t="s">
        <v>33</v>
      </c>
    </row>
    <row r="431" spans="1:8" ht="15.75" hidden="1">
      <c r="A431" s="9" t="s">
        <v>4</v>
      </c>
      <c r="B431" s="2"/>
      <c r="C431" s="2">
        <v>44000</v>
      </c>
      <c r="D431" s="2">
        <f>B431+C431</f>
        <v>44000</v>
      </c>
      <c r="E431" s="2"/>
      <c r="F431" s="2">
        <f>D431+E431</f>
        <v>44000</v>
      </c>
      <c r="G431" s="2"/>
      <c r="H431" s="2">
        <f>F431+G431</f>
        <v>44000</v>
      </c>
    </row>
    <row r="432" spans="1:8" ht="15.75" hidden="1">
      <c r="A432" s="9" t="s">
        <v>0</v>
      </c>
      <c r="B432" s="22"/>
      <c r="C432" s="22">
        <f>C431</f>
        <v>44000</v>
      </c>
      <c r="D432" s="2">
        <f>SUM(D431)</f>
        <v>44000</v>
      </c>
      <c r="E432" s="2">
        <f>SUM(E431)</f>
        <v>0</v>
      </c>
      <c r="F432" s="2">
        <f>SUM(F431)</f>
        <v>44000</v>
      </c>
      <c r="G432" s="2">
        <f>SUM(G431)</f>
        <v>0</v>
      </c>
      <c r="H432" s="2">
        <f>SUM(H431)</f>
        <v>44000</v>
      </c>
    </row>
    <row r="433" spans="1:8" ht="15.75" hidden="1">
      <c r="A433" s="26"/>
      <c r="B433" s="2"/>
      <c r="C433" s="2"/>
      <c r="D433" s="2"/>
      <c r="E433" s="2"/>
      <c r="F433" s="2"/>
      <c r="G433" s="2"/>
      <c r="H433" s="2"/>
    </row>
    <row r="434" ht="15.75" hidden="1"/>
    <row r="435" ht="15.75" hidden="1"/>
    <row r="436" spans="1:8" ht="60.75" customHeight="1" hidden="1">
      <c r="A436" s="33" t="s">
        <v>39</v>
      </c>
      <c r="B436" s="33"/>
      <c r="C436" s="33"/>
      <c r="D436" s="33"/>
      <c r="E436" s="33"/>
      <c r="F436" s="33"/>
      <c r="G436" s="1"/>
      <c r="H436" s="1"/>
    </row>
    <row r="437" ht="15.75" hidden="1">
      <c r="A437" s="6"/>
    </row>
    <row r="438" spans="1:8" ht="31.5" hidden="1">
      <c r="A438" s="4" t="s">
        <v>1</v>
      </c>
      <c r="B438" s="16" t="s">
        <v>33</v>
      </c>
      <c r="C438" s="16" t="s">
        <v>23</v>
      </c>
      <c r="D438" s="16" t="s">
        <v>33</v>
      </c>
      <c r="E438" s="16" t="s">
        <v>23</v>
      </c>
      <c r="F438" s="16" t="s">
        <v>33</v>
      </c>
      <c r="G438" s="16" t="s">
        <v>23</v>
      </c>
      <c r="H438" s="16" t="s">
        <v>33</v>
      </c>
    </row>
    <row r="439" spans="1:8" ht="15.75" hidden="1">
      <c r="A439" s="2" t="s">
        <v>19</v>
      </c>
      <c r="B439" s="2">
        <v>460</v>
      </c>
      <c r="C439" s="2"/>
      <c r="D439" s="2">
        <v>0</v>
      </c>
      <c r="E439" s="2">
        <v>929</v>
      </c>
      <c r="F439" s="2">
        <f aca="true" t="shared" si="37" ref="F439:F453">D439+E439</f>
        <v>929</v>
      </c>
      <c r="G439" s="2"/>
      <c r="H439" s="2">
        <f aca="true" t="shared" si="38" ref="H439:H453">F439+G439</f>
        <v>929</v>
      </c>
    </row>
    <row r="440" spans="1:8" ht="15.75" hidden="1">
      <c r="A440" s="2" t="s">
        <v>21</v>
      </c>
      <c r="B440" s="2">
        <v>449</v>
      </c>
      <c r="C440" s="2"/>
      <c r="D440" s="2">
        <v>0</v>
      </c>
      <c r="E440" s="2">
        <v>214</v>
      </c>
      <c r="F440" s="2">
        <f t="shared" si="37"/>
        <v>214</v>
      </c>
      <c r="G440" s="2"/>
      <c r="H440" s="2">
        <f t="shared" si="38"/>
        <v>214</v>
      </c>
    </row>
    <row r="441" spans="1:8" ht="15.75" hidden="1">
      <c r="A441" s="2" t="s">
        <v>2</v>
      </c>
      <c r="B441" s="2">
        <v>417</v>
      </c>
      <c r="C441" s="2"/>
      <c r="D441" s="2">
        <v>0</v>
      </c>
      <c r="E441" s="2">
        <v>30</v>
      </c>
      <c r="F441" s="2">
        <f t="shared" si="37"/>
        <v>30</v>
      </c>
      <c r="G441" s="2"/>
      <c r="H441" s="2">
        <f t="shared" si="38"/>
        <v>30</v>
      </c>
    </row>
    <row r="442" spans="1:8" ht="15.75" hidden="1">
      <c r="A442" s="2" t="s">
        <v>20</v>
      </c>
      <c r="B442" s="2">
        <v>423</v>
      </c>
      <c r="C442" s="2"/>
      <c r="D442" s="2">
        <v>0</v>
      </c>
      <c r="E442" s="2">
        <v>39</v>
      </c>
      <c r="F442" s="2">
        <f t="shared" si="37"/>
        <v>39</v>
      </c>
      <c r="G442" s="2"/>
      <c r="H442" s="2">
        <f t="shared" si="38"/>
        <v>39</v>
      </c>
    </row>
    <row r="443" spans="1:8" ht="15.75" hidden="1">
      <c r="A443" s="2" t="s">
        <v>5</v>
      </c>
      <c r="B443" s="2">
        <v>465</v>
      </c>
      <c r="C443" s="2"/>
      <c r="D443" s="2">
        <v>0</v>
      </c>
      <c r="E443" s="2">
        <v>35</v>
      </c>
      <c r="F443" s="2">
        <f t="shared" si="37"/>
        <v>35</v>
      </c>
      <c r="G443" s="2"/>
      <c r="H443" s="2">
        <f t="shared" si="38"/>
        <v>35</v>
      </c>
    </row>
    <row r="444" spans="1:8" ht="15.75" hidden="1">
      <c r="A444" s="2" t="s">
        <v>6</v>
      </c>
      <c r="B444" s="2">
        <v>385</v>
      </c>
      <c r="C444" s="2"/>
      <c r="D444" s="2">
        <v>0</v>
      </c>
      <c r="E444" s="2">
        <v>6</v>
      </c>
      <c r="F444" s="2">
        <f t="shared" si="37"/>
        <v>6</v>
      </c>
      <c r="G444" s="2"/>
      <c r="H444" s="2">
        <f t="shared" si="38"/>
        <v>6</v>
      </c>
    </row>
    <row r="445" spans="1:8" ht="15.75" hidden="1">
      <c r="A445" s="2" t="s">
        <v>7</v>
      </c>
      <c r="B445" s="2">
        <v>467</v>
      </c>
      <c r="C445" s="2"/>
      <c r="D445" s="2">
        <v>0</v>
      </c>
      <c r="E445" s="2">
        <v>16</v>
      </c>
      <c r="F445" s="2">
        <f t="shared" si="37"/>
        <v>16</v>
      </c>
      <c r="G445" s="2"/>
      <c r="H445" s="2">
        <f t="shared" si="38"/>
        <v>16</v>
      </c>
    </row>
    <row r="446" spans="1:8" ht="15.75" hidden="1">
      <c r="A446" s="2" t="s">
        <v>9</v>
      </c>
      <c r="B446" s="2">
        <v>415</v>
      </c>
      <c r="C446" s="2"/>
      <c r="D446" s="2">
        <v>0</v>
      </c>
      <c r="E446" s="2">
        <v>26</v>
      </c>
      <c r="F446" s="2">
        <f t="shared" si="37"/>
        <v>26</v>
      </c>
      <c r="G446" s="2"/>
      <c r="H446" s="2">
        <f t="shared" si="38"/>
        <v>26</v>
      </c>
    </row>
    <row r="447" spans="1:8" ht="15.75" hidden="1">
      <c r="A447" s="2" t="s">
        <v>10</v>
      </c>
      <c r="B447" s="2">
        <v>751</v>
      </c>
      <c r="C447" s="2"/>
      <c r="D447" s="2">
        <v>0</v>
      </c>
      <c r="E447" s="2">
        <v>30</v>
      </c>
      <c r="F447" s="2">
        <f t="shared" si="37"/>
        <v>30</v>
      </c>
      <c r="G447" s="2"/>
      <c r="H447" s="2">
        <f t="shared" si="38"/>
        <v>30</v>
      </c>
    </row>
    <row r="448" spans="1:8" ht="15.75" hidden="1">
      <c r="A448" s="2" t="s">
        <v>11</v>
      </c>
      <c r="B448" s="2">
        <v>461</v>
      </c>
      <c r="C448" s="2"/>
      <c r="D448" s="2">
        <v>0</v>
      </c>
      <c r="E448" s="2">
        <v>16</v>
      </c>
      <c r="F448" s="2">
        <f t="shared" si="37"/>
        <v>16</v>
      </c>
      <c r="G448" s="2"/>
      <c r="H448" s="2">
        <f t="shared" si="38"/>
        <v>16</v>
      </c>
    </row>
    <row r="449" spans="1:8" ht="15.75" hidden="1">
      <c r="A449" s="2" t="s">
        <v>18</v>
      </c>
      <c r="B449" s="2">
        <v>450</v>
      </c>
      <c r="C449" s="2"/>
      <c r="D449" s="2">
        <v>0</v>
      </c>
      <c r="E449" s="2">
        <v>20</v>
      </c>
      <c r="F449" s="2">
        <f t="shared" si="37"/>
        <v>20</v>
      </c>
      <c r="G449" s="2"/>
      <c r="H449" s="2">
        <f t="shared" si="38"/>
        <v>20</v>
      </c>
    </row>
    <row r="450" spans="1:8" ht="15.75" hidden="1">
      <c r="A450" s="2" t="s">
        <v>12</v>
      </c>
      <c r="B450" s="2">
        <v>397</v>
      </c>
      <c r="C450" s="2"/>
      <c r="D450" s="2">
        <v>0</v>
      </c>
      <c r="E450" s="2">
        <v>11</v>
      </c>
      <c r="F450" s="2">
        <f t="shared" si="37"/>
        <v>11</v>
      </c>
      <c r="G450" s="2"/>
      <c r="H450" s="2">
        <f t="shared" si="38"/>
        <v>11</v>
      </c>
    </row>
    <row r="451" spans="1:8" ht="15.75" hidden="1">
      <c r="A451" s="2" t="s">
        <v>13</v>
      </c>
      <c r="B451" s="2">
        <v>513</v>
      </c>
      <c r="C451" s="2"/>
      <c r="D451" s="2">
        <v>0</v>
      </c>
      <c r="E451" s="2">
        <v>25</v>
      </c>
      <c r="F451" s="2">
        <f t="shared" si="37"/>
        <v>25</v>
      </c>
      <c r="G451" s="2"/>
      <c r="H451" s="2">
        <f t="shared" si="38"/>
        <v>25</v>
      </c>
    </row>
    <row r="452" spans="1:8" ht="15.75" hidden="1">
      <c r="A452" s="2" t="s">
        <v>15</v>
      </c>
      <c r="B452" s="22">
        <v>7847</v>
      </c>
      <c r="C452" s="22">
        <f>SUM(C439:C451)</f>
        <v>0</v>
      </c>
      <c r="D452" s="2">
        <v>0</v>
      </c>
      <c r="E452" s="22">
        <v>50</v>
      </c>
      <c r="F452" s="2">
        <f t="shared" si="37"/>
        <v>50</v>
      </c>
      <c r="G452" s="22"/>
      <c r="H452" s="2">
        <f t="shared" si="38"/>
        <v>50</v>
      </c>
    </row>
    <row r="453" spans="1:8" ht="15.75" hidden="1">
      <c r="A453" s="2" t="s">
        <v>17</v>
      </c>
      <c r="D453" s="2">
        <v>0</v>
      </c>
      <c r="E453" s="2">
        <v>53</v>
      </c>
      <c r="F453" s="2">
        <f t="shared" si="37"/>
        <v>53</v>
      </c>
      <c r="G453" s="2"/>
      <c r="H453" s="2">
        <f t="shared" si="38"/>
        <v>53</v>
      </c>
    </row>
    <row r="454" spans="1:8" ht="15.75" hidden="1">
      <c r="A454" s="2" t="s">
        <v>0</v>
      </c>
      <c r="D454" s="2">
        <f>SUM(D439:D453)</f>
        <v>0</v>
      </c>
      <c r="E454" s="2">
        <f>SUM(E439:E453)</f>
        <v>1500</v>
      </c>
      <c r="F454" s="2">
        <f>SUM(F439:F453)</f>
        <v>1500</v>
      </c>
      <c r="G454" s="2">
        <f>SUM(G439:G453)</f>
        <v>0</v>
      </c>
      <c r="H454" s="2">
        <f>SUM(H439:H453)</f>
        <v>1500</v>
      </c>
    </row>
    <row r="455" ht="15.75" hidden="1"/>
    <row r="456" spans="1:8" ht="96.75" customHeight="1" hidden="1">
      <c r="A456" s="36" t="s">
        <v>48</v>
      </c>
      <c r="B456" s="36"/>
      <c r="C456" s="36"/>
      <c r="D456" s="36"/>
      <c r="E456" s="36"/>
      <c r="F456" s="36"/>
      <c r="G456" s="27"/>
      <c r="H456" s="27"/>
    </row>
    <row r="457" ht="15.75" hidden="1"/>
    <row r="458" spans="1:8" ht="31.5" hidden="1">
      <c r="A458" s="4" t="s">
        <v>1</v>
      </c>
      <c r="B458" s="4" t="s">
        <v>33</v>
      </c>
      <c r="C458" s="4" t="s">
        <v>23</v>
      </c>
      <c r="D458" s="4" t="s">
        <v>33</v>
      </c>
      <c r="E458" s="4" t="s">
        <v>23</v>
      </c>
      <c r="F458" s="4" t="s">
        <v>33</v>
      </c>
      <c r="G458" s="4" t="s">
        <v>23</v>
      </c>
      <c r="H458" s="4" t="s">
        <v>33</v>
      </c>
    </row>
    <row r="459" spans="1:8" ht="15.75" hidden="1">
      <c r="A459" s="2" t="s">
        <v>21</v>
      </c>
      <c r="B459" s="2"/>
      <c r="C459" s="2"/>
      <c r="D459" s="2"/>
      <c r="E459" s="2">
        <v>7746</v>
      </c>
      <c r="F459" s="2">
        <f>D459+E459</f>
        <v>7746</v>
      </c>
      <c r="G459" s="2"/>
      <c r="H459" s="2">
        <f>F459+G459</f>
        <v>7746</v>
      </c>
    </row>
    <row r="460" spans="1:8" ht="15.75" hidden="1">
      <c r="A460" s="9" t="s">
        <v>0</v>
      </c>
      <c r="B460" s="22"/>
      <c r="C460" s="22"/>
      <c r="D460" s="22">
        <f>SUM(D459)</f>
        <v>0</v>
      </c>
      <c r="E460" s="22">
        <f>SUM(E459)</f>
        <v>7746</v>
      </c>
      <c r="F460" s="2">
        <f>D460+E460</f>
        <v>7746</v>
      </c>
      <c r="G460" s="22">
        <f>SUM(G459)</f>
        <v>0</v>
      </c>
      <c r="H460" s="2">
        <f>F460+G460</f>
        <v>7746</v>
      </c>
    </row>
    <row r="462" spans="1:8" ht="93" customHeight="1">
      <c r="A462" s="37" t="s">
        <v>55</v>
      </c>
      <c r="B462" s="37"/>
      <c r="C462" s="37"/>
      <c r="D462" s="37"/>
      <c r="E462" s="37"/>
      <c r="F462" s="37"/>
      <c r="G462" s="37"/>
      <c r="H462" s="37"/>
    </row>
    <row r="464" spans="1:8" ht="31.5">
      <c r="A464" s="4" t="s">
        <v>1</v>
      </c>
      <c r="B464" s="4" t="s">
        <v>49</v>
      </c>
      <c r="C464" s="4" t="s">
        <v>50</v>
      </c>
      <c r="D464" s="4" t="s">
        <v>49</v>
      </c>
      <c r="E464" s="4" t="s">
        <v>50</v>
      </c>
      <c r="F464" s="4" t="s">
        <v>49</v>
      </c>
      <c r="G464" s="4" t="s">
        <v>50</v>
      </c>
      <c r="H464" s="4" t="s">
        <v>49</v>
      </c>
    </row>
    <row r="465" spans="1:8" ht="15.75">
      <c r="A465" s="2" t="s">
        <v>9</v>
      </c>
      <c r="B465" s="2">
        <v>0</v>
      </c>
      <c r="C465" s="2">
        <v>15000</v>
      </c>
      <c r="D465" s="2">
        <f>B465+C465</f>
        <v>15000</v>
      </c>
      <c r="E465" s="2"/>
      <c r="F465" s="2">
        <v>0</v>
      </c>
      <c r="G465" s="2">
        <v>15000</v>
      </c>
      <c r="H465" s="2">
        <f>F465+G465</f>
        <v>15000</v>
      </c>
    </row>
    <row r="466" spans="1:8" ht="15.75">
      <c r="A466" s="2" t="s">
        <v>0</v>
      </c>
      <c r="B466" s="2">
        <f aca="true" t="shared" si="39" ref="B466:H466">SUM(B465:B465)</f>
        <v>0</v>
      </c>
      <c r="C466" s="2">
        <f t="shared" si="39"/>
        <v>15000</v>
      </c>
      <c r="D466" s="2">
        <f t="shared" si="39"/>
        <v>15000</v>
      </c>
      <c r="E466" s="2">
        <f t="shared" si="39"/>
        <v>0</v>
      </c>
      <c r="F466" s="2">
        <f t="shared" si="39"/>
        <v>0</v>
      </c>
      <c r="G466" s="2">
        <f t="shared" si="39"/>
        <v>15000</v>
      </c>
      <c r="H466" s="2">
        <f t="shared" si="39"/>
        <v>15000</v>
      </c>
    </row>
  </sheetData>
  <sheetProtection/>
  <mergeCells count="21">
    <mergeCell ref="A456:F456"/>
    <mergeCell ref="A366:F366"/>
    <mergeCell ref="A462:H462"/>
    <mergeCell ref="A42:F42"/>
    <mergeCell ref="A275:H275"/>
    <mergeCell ref="A318:H318"/>
    <mergeCell ref="A374:F374"/>
    <mergeCell ref="A436:F436"/>
    <mergeCell ref="A257:F257"/>
    <mergeCell ref="A428:F428"/>
    <mergeCell ref="A420:F420"/>
    <mergeCell ref="A398:F398"/>
    <mergeCell ref="A6:H6"/>
    <mergeCell ref="A7:H7"/>
    <mergeCell ref="A165:H165"/>
    <mergeCell ref="A343:F343"/>
    <mergeCell ref="A113:F113"/>
    <mergeCell ref="A139:F139"/>
    <mergeCell ref="A12:F12"/>
    <mergeCell ref="A243:F243"/>
    <mergeCell ref="A87:H87"/>
  </mergeCells>
  <printOptions horizontalCentered="1"/>
  <pageMargins left="0.62" right="0.17" top="0.73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3" manualBreakCount="3">
    <brk id="274" max="7" man="1"/>
    <brk id="300" max="7" man="1"/>
    <brk id="4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2009-12-23T11:15:19Z</cp:lastPrinted>
  <dcterms:created xsi:type="dcterms:W3CDTF">2004-12-08T05:54:04Z</dcterms:created>
  <dcterms:modified xsi:type="dcterms:W3CDTF">2009-12-25T11:50:37Z</dcterms:modified>
  <cp:category/>
  <cp:version/>
  <cp:contentType/>
  <cp:contentStatus/>
</cp:coreProperties>
</file>