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08" windowWidth="8376" windowHeight="654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2013-2015гг'!$A$1:$A$240</definedName>
    <definedName name="Z_218E5692_EE98_4164_B638_0644175B5E65_.wvu.FilterData" localSheetId="4" hidden="1">'АИП 2013-2015гг'!$A$1:$A$240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2013-2015гг'!$76:$76,'АИП 2013-2015гг'!#REF!,'АИП 2013-2015гг'!#REF!,'АИП 2013-2015гг'!#REF!,'АИП 2013-2015гг'!#REF!,'АИП 2013-2015гг'!#REF!,'АИП 2013-2015гг'!$77:$153,'АИП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2013-2015гг'!$A$1:$A$240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2013-2015гг'!$76:$76,'АИП 2013-2015гг'!#REF!,'АИП 2013-2015гг'!#REF!,'АИП 2013-2015гг'!#REF!,'АИП 2013-2015гг'!#REF!,'АИП 2013-2015гг'!#REF!,'АИП 2013-2015гг'!$77:$153,'АИП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2013-2015гг'!$A$1:$A$240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2013-2015гг'!$A$1:$AR$379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Z105" i="5" l="1"/>
  <c r="AB105" i="5"/>
  <c r="AD105" i="5"/>
  <c r="AF105" i="5"/>
  <c r="AH105" i="5"/>
  <c r="AI105" i="5"/>
  <c r="AK105" i="5"/>
  <c r="AM105" i="5"/>
  <c r="AO105" i="5"/>
  <c r="AQ105" i="5"/>
  <c r="W105" i="5"/>
  <c r="AR118" i="5"/>
  <c r="AG118" i="5"/>
  <c r="X118" i="5"/>
  <c r="W148" i="5" l="1"/>
  <c r="W374" i="5"/>
  <c r="W373" i="5" s="1"/>
  <c r="W371" i="5"/>
  <c r="W369" i="5"/>
  <c r="W368" i="5" s="1"/>
  <c r="W360" i="5"/>
  <c r="W349" i="5"/>
  <c r="W347" i="5"/>
  <c r="W342" i="5"/>
  <c r="W339" i="5"/>
  <c r="W334" i="5"/>
  <c r="W330" i="5"/>
  <c r="W325" i="5"/>
  <c r="W321" i="5"/>
  <c r="W317" i="5"/>
  <c r="W313" i="5"/>
  <c r="W302" i="5"/>
  <c r="W297" i="5"/>
  <c r="W289" i="5"/>
  <c r="W287" i="5"/>
  <c r="W283" i="5"/>
  <c r="W280" i="5"/>
  <c r="W278" i="5"/>
  <c r="W275" i="5"/>
  <c r="W272" i="5"/>
  <c r="W270" i="5"/>
  <c r="W265" i="5"/>
  <c r="W263" i="5"/>
  <c r="W246" i="5"/>
  <c r="W244" i="5"/>
  <c r="W236" i="5"/>
  <c r="W233" i="5"/>
  <c r="W226" i="5"/>
  <c r="W219" i="5"/>
  <c r="W214" i="5"/>
  <c r="W208" i="5"/>
  <c r="W204" i="5"/>
  <c r="W198" i="5"/>
  <c r="W192" i="5"/>
  <c r="W190" i="5"/>
  <c r="W187" i="5"/>
  <c r="W185" i="5"/>
  <c r="W165" i="5"/>
  <c r="W160" i="5"/>
  <c r="W155" i="5"/>
  <c r="W154" i="5" s="1"/>
  <c r="W153" i="5" s="1"/>
  <c r="W144" i="5"/>
  <c r="W137" i="5"/>
  <c r="W132" i="5"/>
  <c r="W126" i="5"/>
  <c r="W122" i="5"/>
  <c r="W119" i="5" s="1"/>
  <c r="W102" i="5"/>
  <c r="W100" i="5"/>
  <c r="W96" i="5"/>
  <c r="W94" i="5"/>
  <c r="W92" i="5"/>
  <c r="W89" i="5"/>
  <c r="W87" i="5"/>
  <c r="W85" i="5"/>
  <c r="W79" i="5"/>
  <c r="W72" i="5"/>
  <c r="W70" i="5"/>
  <c r="W68" i="5"/>
  <c r="W63" i="5"/>
  <c r="W53" i="5"/>
  <c r="W52" i="5"/>
  <c r="W30" i="5"/>
  <c r="W27" i="5"/>
  <c r="W7" i="5"/>
  <c r="W6" i="5"/>
  <c r="U374" i="5"/>
  <c r="U373" i="5" s="1"/>
  <c r="U371" i="5"/>
  <c r="U369" i="5"/>
  <c r="U368" i="5" s="1"/>
  <c r="U360" i="5"/>
  <c r="U349" i="5"/>
  <c r="U347" i="5"/>
  <c r="U342" i="5"/>
  <c r="U339" i="5"/>
  <c r="U334" i="5"/>
  <c r="U330" i="5"/>
  <c r="U325" i="5"/>
  <c r="U321" i="5"/>
  <c r="U317" i="5"/>
  <c r="U313" i="5"/>
  <c r="U302" i="5"/>
  <c r="U297" i="5"/>
  <c r="U289" i="5"/>
  <c r="U287" i="5"/>
  <c r="U283" i="5"/>
  <c r="U280" i="5"/>
  <c r="U278" i="5"/>
  <c r="U275" i="5"/>
  <c r="U272" i="5"/>
  <c r="U270" i="5"/>
  <c r="U265" i="5"/>
  <c r="U263" i="5"/>
  <c r="U246" i="5"/>
  <c r="U244" i="5"/>
  <c r="U236" i="5"/>
  <c r="U233" i="5"/>
  <c r="U226" i="5"/>
  <c r="U219" i="5"/>
  <c r="U214" i="5"/>
  <c r="U208" i="5"/>
  <c r="U204" i="5"/>
  <c r="U198" i="5"/>
  <c r="U192" i="5"/>
  <c r="U190" i="5"/>
  <c r="U187" i="5"/>
  <c r="U185" i="5"/>
  <c r="U165" i="5"/>
  <c r="U160" i="5"/>
  <c r="U155" i="5"/>
  <c r="U144" i="5"/>
  <c r="U137" i="5"/>
  <c r="U132" i="5"/>
  <c r="U126" i="5"/>
  <c r="U122" i="5"/>
  <c r="U119" i="5" s="1"/>
  <c r="U105" i="5"/>
  <c r="U102" i="5"/>
  <c r="U100" i="5"/>
  <c r="U96" i="5"/>
  <c r="U94" i="5"/>
  <c r="U92" i="5"/>
  <c r="U89" i="5"/>
  <c r="U87" i="5"/>
  <c r="U85" i="5"/>
  <c r="U79" i="5"/>
  <c r="U72" i="5"/>
  <c r="U70" i="5"/>
  <c r="U68" i="5"/>
  <c r="U63" i="5"/>
  <c r="U53" i="5"/>
  <c r="U52" i="5" s="1"/>
  <c r="U30" i="5"/>
  <c r="U27" i="5"/>
  <c r="U7" i="5"/>
  <c r="U6" i="5" s="1"/>
  <c r="W5" i="5" l="1"/>
  <c r="W4" i="5" s="1"/>
  <c r="U5" i="5"/>
  <c r="U4" i="5" s="1"/>
  <c r="W78" i="5"/>
  <c r="W77" i="5" s="1"/>
  <c r="U154" i="5"/>
  <c r="U153" i="5" s="1"/>
  <c r="W292" i="5"/>
  <c r="U78" i="5"/>
  <c r="U77" i="5" s="1"/>
  <c r="U243" i="5"/>
  <c r="W243" i="5"/>
  <c r="W242" i="5" s="1"/>
  <c r="U292" i="5"/>
  <c r="U242" i="5" s="1"/>
  <c r="U76" i="5" s="1"/>
  <c r="U379" i="5" s="1"/>
  <c r="W76" i="5" l="1"/>
  <c r="W379" i="5" s="1"/>
  <c r="S349" i="5"/>
  <c r="S331" i="5"/>
  <c r="S318" i="5"/>
  <c r="Q317" i="5"/>
  <c r="S317" i="5"/>
  <c r="S374" i="5"/>
  <c r="S371" i="5"/>
  <c r="S369" i="5"/>
  <c r="S368" i="5" s="1"/>
  <c r="S360" i="5"/>
  <c r="S347" i="5"/>
  <c r="S342" i="5"/>
  <c r="S339" i="5"/>
  <c r="S334" i="5"/>
  <c r="S330" i="5"/>
  <c r="S325" i="5"/>
  <c r="S321" i="5"/>
  <c r="S313" i="5"/>
  <c r="S302" i="5"/>
  <c r="S297" i="5"/>
  <c r="S292" i="5" s="1"/>
  <c r="S289" i="5"/>
  <c r="S287" i="5"/>
  <c r="S283" i="5"/>
  <c r="S280" i="5"/>
  <c r="S278" i="5"/>
  <c r="S275" i="5"/>
  <c r="S272" i="5"/>
  <c r="S270" i="5"/>
  <c r="S265" i="5"/>
  <c r="S263" i="5"/>
  <c r="S246" i="5"/>
  <c r="S244" i="5"/>
  <c r="S236" i="5"/>
  <c r="S233" i="5"/>
  <c r="S226" i="5"/>
  <c r="S219" i="5"/>
  <c r="S214" i="5"/>
  <c r="S208" i="5"/>
  <c r="S204" i="5"/>
  <c r="S198" i="5"/>
  <c r="S192" i="5"/>
  <c r="S190" i="5"/>
  <c r="S187" i="5"/>
  <c r="S185" i="5"/>
  <c r="S165" i="5"/>
  <c r="S160" i="5"/>
  <c r="S155" i="5"/>
  <c r="S154" i="5" s="1"/>
  <c r="S153" i="5" s="1"/>
  <c r="S144" i="5"/>
  <c r="S137" i="5"/>
  <c r="S132" i="5"/>
  <c r="S126" i="5"/>
  <c r="S122" i="5"/>
  <c r="S119" i="5"/>
  <c r="S105" i="5"/>
  <c r="S102" i="5"/>
  <c r="S100" i="5"/>
  <c r="S96" i="5"/>
  <c r="S94" i="5"/>
  <c r="S92" i="5"/>
  <c r="S89" i="5"/>
  <c r="S87" i="5"/>
  <c r="S85" i="5"/>
  <c r="S79" i="5"/>
  <c r="S78" i="5" s="1"/>
  <c r="S77" i="5" s="1"/>
  <c r="S72" i="5"/>
  <c r="S70" i="5"/>
  <c r="S68" i="5"/>
  <c r="S63" i="5"/>
  <c r="S53" i="5"/>
  <c r="S52" i="5" s="1"/>
  <c r="S30" i="5"/>
  <c r="S27" i="5"/>
  <c r="S7" i="5"/>
  <c r="S6" i="5" s="1"/>
  <c r="S373" i="5" l="1"/>
  <c r="S5" i="5"/>
  <c r="S4" i="5" s="1"/>
  <c r="S243" i="5"/>
  <c r="S242" i="5" s="1"/>
  <c r="S76" i="5" s="1"/>
  <c r="Q303" i="5"/>
  <c r="Q306" i="5"/>
  <c r="S379" i="5" l="1"/>
  <c r="Q374" i="5"/>
  <c r="Q286" i="5" l="1"/>
  <c r="R377" i="5" l="1"/>
  <c r="T377" i="5" s="1"/>
  <c r="V377" i="5" s="1"/>
  <c r="X377" i="5" s="1"/>
  <c r="R376" i="5"/>
  <c r="T376" i="5" s="1"/>
  <c r="V376" i="5" s="1"/>
  <c r="X376" i="5" s="1"/>
  <c r="R375" i="5"/>
  <c r="T375" i="5" s="1"/>
  <c r="V375" i="5" s="1"/>
  <c r="X375" i="5" s="1"/>
  <c r="P374" i="5"/>
  <c r="Y373" i="5" l="1"/>
  <c r="Z373" i="5"/>
  <c r="AB373" i="5"/>
  <c r="AD373" i="5"/>
  <c r="AF373" i="5"/>
  <c r="AH373" i="5"/>
  <c r="AI373" i="5"/>
  <c r="AJ373" i="5"/>
  <c r="AK373" i="5"/>
  <c r="AM373" i="5"/>
  <c r="AO373" i="5"/>
  <c r="AQ373" i="5"/>
  <c r="P373" i="5"/>
  <c r="Q30" i="5" l="1"/>
  <c r="K371" i="5" l="1"/>
  <c r="M371" i="5"/>
  <c r="O371" i="5"/>
  <c r="I371" i="5"/>
  <c r="H371" i="5"/>
  <c r="P70" i="5"/>
  <c r="R146" i="5"/>
  <c r="T146" i="5" s="1"/>
  <c r="V146" i="5" s="1"/>
  <c r="X146" i="5" s="1"/>
  <c r="P145" i="5"/>
  <c r="R145" i="5" s="1"/>
  <c r="T145" i="5" s="1"/>
  <c r="V145" i="5" s="1"/>
  <c r="X145" i="5" s="1"/>
  <c r="Q144" i="5"/>
  <c r="Q100" i="5" l="1"/>
  <c r="Q371" i="5"/>
  <c r="Y371" i="5"/>
  <c r="Z371" i="5"/>
  <c r="AB371" i="5"/>
  <c r="AD371" i="5"/>
  <c r="AF371" i="5"/>
  <c r="AH371" i="5"/>
  <c r="AI371" i="5"/>
  <c r="AJ371" i="5"/>
  <c r="AK371" i="5"/>
  <c r="AM371" i="5"/>
  <c r="AO371" i="5"/>
  <c r="AQ371" i="5"/>
  <c r="Q70" i="5"/>
  <c r="Y70" i="5"/>
  <c r="Z70" i="5"/>
  <c r="AB70" i="5"/>
  <c r="AD70" i="5"/>
  <c r="AF70" i="5"/>
  <c r="AH70" i="5"/>
  <c r="AI70" i="5"/>
  <c r="AJ70" i="5"/>
  <c r="AK70" i="5"/>
  <c r="AM70" i="5"/>
  <c r="AO70" i="5"/>
  <c r="AQ70" i="5"/>
  <c r="AL71" i="5"/>
  <c r="AL70" i="5" s="1"/>
  <c r="AA71" i="5"/>
  <c r="AA70" i="5" s="1"/>
  <c r="R71" i="5"/>
  <c r="Q102" i="5"/>
  <c r="Q53" i="5"/>
  <c r="Q52" i="5" s="1"/>
  <c r="Q190" i="5"/>
  <c r="Q155" i="5"/>
  <c r="R70" i="5" l="1"/>
  <c r="T71" i="5"/>
  <c r="AC71" i="5"/>
  <c r="AN71" i="5"/>
  <c r="Q185" i="5"/>
  <c r="Q140" i="5"/>
  <c r="T70" i="5" l="1"/>
  <c r="V71" i="5"/>
  <c r="AE71" i="5"/>
  <c r="AC70" i="5"/>
  <c r="AP71" i="5"/>
  <c r="AN70" i="5"/>
  <c r="Q236" i="5"/>
  <c r="Q226" i="5"/>
  <c r="Q219" i="5"/>
  <c r="Q214" i="5"/>
  <c r="R211" i="5"/>
  <c r="T211" i="5" s="1"/>
  <c r="V211" i="5" s="1"/>
  <c r="X211" i="5" s="1"/>
  <c r="D212" i="5"/>
  <c r="J212" i="5"/>
  <c r="L212" i="5" s="1"/>
  <c r="N212" i="5" s="1"/>
  <c r="P212" i="5" s="1"/>
  <c r="R212" i="5" s="1"/>
  <c r="T212" i="5" s="1"/>
  <c r="V212" i="5" s="1"/>
  <c r="X212" i="5" s="1"/>
  <c r="Y212" i="5"/>
  <c r="AA212" i="5" s="1"/>
  <c r="AC212" i="5" s="1"/>
  <c r="AE212" i="5" s="1"/>
  <c r="AG212" i="5" s="1"/>
  <c r="AJ212" i="5"/>
  <c r="AL212" i="5" s="1"/>
  <c r="AN212" i="5" s="1"/>
  <c r="AP212" i="5" s="1"/>
  <c r="AR212" i="5" s="1"/>
  <c r="Q208" i="5"/>
  <c r="Q204" i="5"/>
  <c r="Q198" i="5"/>
  <c r="Q192" i="5"/>
  <c r="Q187" i="5"/>
  <c r="Q165" i="5"/>
  <c r="R163" i="5"/>
  <c r="T163" i="5" s="1"/>
  <c r="V163" i="5" s="1"/>
  <c r="X163" i="5" s="1"/>
  <c r="Q160" i="5"/>
  <c r="V70" i="5" l="1"/>
  <c r="X71" i="5"/>
  <c r="X70" i="5" s="1"/>
  <c r="AR71" i="5"/>
  <c r="AR70" i="5" s="1"/>
  <c r="AP70" i="5"/>
  <c r="AG71" i="5"/>
  <c r="AG70" i="5" s="1"/>
  <c r="AE70" i="5"/>
  <c r="Q313" i="5"/>
  <c r="Q321" i="5"/>
  <c r="Q330" i="5"/>
  <c r="Q325" i="5"/>
  <c r="Q342" i="5"/>
  <c r="Q360" i="5"/>
  <c r="Q302" i="5"/>
  <c r="Q297" i="5"/>
  <c r="Q105" i="5" l="1"/>
  <c r="AG98" i="5" l="1"/>
  <c r="AG95" i="5"/>
  <c r="AG93" i="5"/>
  <c r="Q122" i="5"/>
  <c r="Q119" i="5" s="1"/>
  <c r="AJ123" i="5"/>
  <c r="AL123" i="5" s="1"/>
  <c r="AA123" i="5"/>
  <c r="AC123" i="5" s="1"/>
  <c r="D123" i="5"/>
  <c r="H123" i="5" s="1"/>
  <c r="AQ122" i="5"/>
  <c r="AO122" i="5"/>
  <c r="AM122" i="5"/>
  <c r="AK122" i="5"/>
  <c r="AI122" i="5"/>
  <c r="AH122" i="5"/>
  <c r="AF122" i="5"/>
  <c r="AD122" i="5"/>
  <c r="AB122" i="5"/>
  <c r="Z122" i="5"/>
  <c r="Y122" i="5"/>
  <c r="M122" i="5"/>
  <c r="K122" i="5"/>
  <c r="I122" i="5"/>
  <c r="C122" i="5"/>
  <c r="D122" i="5" s="1"/>
  <c r="R95" i="5"/>
  <c r="T95" i="5" s="1"/>
  <c r="V95" i="5" s="1"/>
  <c r="X95" i="5" s="1"/>
  <c r="AA122" i="5" l="1"/>
  <c r="AJ122" i="5"/>
  <c r="J123" i="5"/>
  <c r="J122" i="5" s="1"/>
  <c r="H122" i="5"/>
  <c r="AE123" i="5"/>
  <c r="AC122" i="5"/>
  <c r="AN123" i="5"/>
  <c r="AL122" i="5"/>
  <c r="Q339" i="5"/>
  <c r="Q334" i="5"/>
  <c r="Q289" i="5"/>
  <c r="Q287" i="5"/>
  <c r="Q280" i="5"/>
  <c r="Q283" i="5"/>
  <c r="Q278" i="5"/>
  <c r="Q275" i="5"/>
  <c r="Q272" i="5"/>
  <c r="Q270" i="5"/>
  <c r="Q263" i="5"/>
  <c r="Q244" i="5"/>
  <c r="AR249" i="5"/>
  <c r="AG249" i="5"/>
  <c r="R249" i="5"/>
  <c r="T249" i="5" s="1"/>
  <c r="V249" i="5" s="1"/>
  <c r="X249" i="5" s="1"/>
  <c r="Q246" i="5"/>
  <c r="Z246" i="5"/>
  <c r="AB246" i="5"/>
  <c r="AD246" i="5"/>
  <c r="AF246" i="5"/>
  <c r="AH246" i="5"/>
  <c r="AI246" i="5"/>
  <c r="AK246" i="5"/>
  <c r="AM246" i="5"/>
  <c r="AO246" i="5"/>
  <c r="AQ246" i="5"/>
  <c r="Z265" i="5"/>
  <c r="AB265" i="5"/>
  <c r="AD265" i="5"/>
  <c r="AF265" i="5"/>
  <c r="AH265" i="5"/>
  <c r="AI265" i="5"/>
  <c r="AJ265" i="5"/>
  <c r="AK265" i="5"/>
  <c r="AM265" i="5"/>
  <c r="AO265" i="5"/>
  <c r="AQ265" i="5"/>
  <c r="Q265" i="5"/>
  <c r="R269" i="5"/>
  <c r="T269" i="5" s="1"/>
  <c r="V269" i="5" s="1"/>
  <c r="X269" i="5" s="1"/>
  <c r="Q369" i="5"/>
  <c r="Q347" i="5"/>
  <c r="Y347" i="5"/>
  <c r="Z347" i="5"/>
  <c r="AB347" i="5"/>
  <c r="AD347" i="5"/>
  <c r="AF347" i="5"/>
  <c r="AH347" i="5"/>
  <c r="AH292" i="5" s="1"/>
  <c r="AI347" i="5"/>
  <c r="AI292" i="5" s="1"/>
  <c r="AJ347" i="5"/>
  <c r="AK347" i="5"/>
  <c r="AM347" i="5"/>
  <c r="AO347" i="5"/>
  <c r="AQ347" i="5"/>
  <c r="P347" i="5"/>
  <c r="AL348" i="5"/>
  <c r="AN348" i="5" s="1"/>
  <c r="AP348" i="5" s="1"/>
  <c r="AR348" i="5" s="1"/>
  <c r="AR347" i="5" s="1"/>
  <c r="AA348" i="5"/>
  <c r="AC348" i="5" s="1"/>
  <c r="AE348" i="5" s="1"/>
  <c r="AG348" i="5" s="1"/>
  <c r="AG347" i="5" s="1"/>
  <c r="J348" i="5"/>
  <c r="L348" i="5" s="1"/>
  <c r="C347" i="5"/>
  <c r="L123" i="5" l="1"/>
  <c r="L122" i="5" s="1"/>
  <c r="Q292" i="5"/>
  <c r="AN122" i="5"/>
  <c r="AG123" i="5"/>
  <c r="AG122" i="5" s="1"/>
  <c r="AE122" i="5"/>
  <c r="N348" i="5"/>
  <c r="AE347" i="5"/>
  <c r="AC347" i="5"/>
  <c r="AA347" i="5"/>
  <c r="AP347" i="5"/>
  <c r="AN347" i="5"/>
  <c r="AL347" i="5"/>
  <c r="N123" i="5" l="1"/>
  <c r="N122" i="5" s="1"/>
  <c r="AR123" i="5"/>
  <c r="AR122" i="5" s="1"/>
  <c r="AP122" i="5"/>
  <c r="R348" i="5"/>
  <c r="R347" i="5" l="1"/>
  <c r="T348" i="5"/>
  <c r="R123" i="5"/>
  <c r="P122" i="5"/>
  <c r="Q63" i="5"/>
  <c r="R65" i="5"/>
  <c r="T65" i="5" s="1"/>
  <c r="V65" i="5" s="1"/>
  <c r="X65" i="5" s="1"/>
  <c r="R66" i="5"/>
  <c r="T66" i="5" s="1"/>
  <c r="V66" i="5" s="1"/>
  <c r="X66" i="5" s="1"/>
  <c r="R67" i="5"/>
  <c r="T67" i="5" s="1"/>
  <c r="V67" i="5" s="1"/>
  <c r="X67" i="5" s="1"/>
  <c r="AF87" i="5"/>
  <c r="T347" i="5" l="1"/>
  <c r="V348" i="5"/>
  <c r="R122" i="5"/>
  <c r="T123" i="5"/>
  <c r="AF94" i="5"/>
  <c r="AG94" i="5" s="1"/>
  <c r="V347" i="5" l="1"/>
  <c r="X348" i="5"/>
  <c r="X347" i="5" s="1"/>
  <c r="V123" i="5"/>
  <c r="T122" i="5"/>
  <c r="Q94" i="5"/>
  <c r="P94" i="5"/>
  <c r="Q96" i="5"/>
  <c r="Q87" i="5"/>
  <c r="V122" i="5" l="1"/>
  <c r="X123" i="5"/>
  <c r="X122" i="5" s="1"/>
  <c r="R94" i="5"/>
  <c r="T94" i="5" s="1"/>
  <c r="V94" i="5" s="1"/>
  <c r="X94" i="5" s="1"/>
  <c r="Q79" i="5"/>
  <c r="Q85" i="5"/>
  <c r="Q92" i="5"/>
  <c r="P92" i="5"/>
  <c r="Q89" i="5"/>
  <c r="R93" i="5"/>
  <c r="T93" i="5" s="1"/>
  <c r="V93" i="5" s="1"/>
  <c r="X93" i="5" s="1"/>
  <c r="Q78" i="5" l="1"/>
  <c r="R92" i="5"/>
  <c r="T92" i="5" s="1"/>
  <c r="V92" i="5" s="1"/>
  <c r="X92" i="5" s="1"/>
  <c r="AF369" i="5" l="1"/>
  <c r="AF368" i="5" s="1"/>
  <c r="AF360" i="5"/>
  <c r="AF355" i="5"/>
  <c r="AF351" i="5"/>
  <c r="AF349" i="5"/>
  <c r="AF342" i="5"/>
  <c r="AF339" i="5"/>
  <c r="AF334" i="5"/>
  <c r="AF330" i="5"/>
  <c r="AF325" i="5"/>
  <c r="AF321" i="5"/>
  <c r="AF317" i="5"/>
  <c r="AF313" i="5"/>
  <c r="AF308" i="5"/>
  <c r="AF302" i="5"/>
  <c r="AF297" i="5"/>
  <c r="AF293" i="5"/>
  <c r="AF289" i="5"/>
  <c r="AF287" i="5"/>
  <c r="AF283" i="5"/>
  <c r="AF280" i="5"/>
  <c r="AF278" i="5"/>
  <c r="AF275" i="5"/>
  <c r="AF272" i="5"/>
  <c r="AF270" i="5"/>
  <c r="AF263" i="5"/>
  <c r="AF261" i="5"/>
  <c r="AF252" i="5"/>
  <c r="AF250" i="5"/>
  <c r="AF244" i="5"/>
  <c r="AF243" i="5" s="1"/>
  <c r="AF236" i="5"/>
  <c r="AF233" i="5"/>
  <c r="AF226" i="5"/>
  <c r="AF224" i="5"/>
  <c r="AF219" i="5"/>
  <c r="AF216" i="5"/>
  <c r="AF214" i="5"/>
  <c r="AF208" i="5"/>
  <c r="AF204" i="5"/>
  <c r="AF198" i="5"/>
  <c r="AF192" i="5"/>
  <c r="AF190" i="5"/>
  <c r="AF187" i="5"/>
  <c r="AF185" i="5"/>
  <c r="AF165" i="5"/>
  <c r="AF160" i="5"/>
  <c r="AF155" i="5"/>
  <c r="AF148" i="5"/>
  <c r="AF137" i="5"/>
  <c r="AF132" i="5"/>
  <c r="AF126" i="5"/>
  <c r="AF124" i="5"/>
  <c r="AF120" i="5"/>
  <c r="AF102" i="5"/>
  <c r="AF100" i="5"/>
  <c r="AF96" i="5"/>
  <c r="AF89" i="5"/>
  <c r="AF85" i="5"/>
  <c r="AF79" i="5"/>
  <c r="AF74" i="5"/>
  <c r="AF72" i="5" s="1"/>
  <c r="AF68" i="5"/>
  <c r="AF63" i="5"/>
  <c r="AF61" i="5"/>
  <c r="AF59" i="5"/>
  <c r="AF57" i="5"/>
  <c r="AF53" i="5"/>
  <c r="AF52" i="5" s="1"/>
  <c r="AF30" i="5"/>
  <c r="AF27" i="5"/>
  <c r="AF7" i="5"/>
  <c r="AF6" i="5" s="1"/>
  <c r="AF5" i="5" s="1"/>
  <c r="Q368" i="5"/>
  <c r="Q243" i="5"/>
  <c r="Q233" i="5"/>
  <c r="Q154" i="5" s="1"/>
  <c r="Q153" i="5" s="1"/>
  <c r="Q137" i="5"/>
  <c r="Q132" i="5"/>
  <c r="Q126" i="5"/>
  <c r="Q77" i="5"/>
  <c r="Q72" i="5"/>
  <c r="Q68" i="5"/>
  <c r="Q27" i="5"/>
  <c r="Q7" i="5"/>
  <c r="Q6" i="5" s="1"/>
  <c r="AQ369" i="5"/>
  <c r="AQ368" i="5" s="1"/>
  <c r="AQ360" i="5"/>
  <c r="AQ355" i="5"/>
  <c r="AQ351" i="5"/>
  <c r="AQ349" i="5"/>
  <c r="AQ342" i="5"/>
  <c r="AQ339" i="5"/>
  <c r="AQ334" i="5"/>
  <c r="AQ330" i="5"/>
  <c r="AQ325" i="5"/>
  <c r="AQ321" i="5"/>
  <c r="AQ317" i="5"/>
  <c r="AQ313" i="5"/>
  <c r="AQ308" i="5"/>
  <c r="AQ302" i="5"/>
  <c r="AQ297" i="5"/>
  <c r="AQ293" i="5"/>
  <c r="AQ289" i="5"/>
  <c r="AQ287" i="5"/>
  <c r="AQ283" i="5"/>
  <c r="AQ280" i="5"/>
  <c r="AQ278" i="5"/>
  <c r="AQ275" i="5"/>
  <c r="AQ272" i="5"/>
  <c r="AQ270" i="5"/>
  <c r="AQ263" i="5"/>
  <c r="AQ261" i="5"/>
  <c r="AQ252" i="5"/>
  <c r="AQ250" i="5"/>
  <c r="AQ244" i="5"/>
  <c r="AQ236" i="5"/>
  <c r="AQ233" i="5"/>
  <c r="AQ226" i="5"/>
  <c r="AQ224" i="5"/>
  <c r="AQ219" i="5"/>
  <c r="AQ216" i="5"/>
  <c r="AQ214" i="5"/>
  <c r="AQ208" i="5"/>
  <c r="AQ204" i="5"/>
  <c r="AQ198" i="5"/>
  <c r="AQ192" i="5"/>
  <c r="AQ190" i="5"/>
  <c r="AQ187" i="5"/>
  <c r="AQ185" i="5"/>
  <c r="AQ165" i="5"/>
  <c r="AQ160" i="5"/>
  <c r="AQ155" i="5"/>
  <c r="AQ148" i="5"/>
  <c r="AQ137" i="5"/>
  <c r="AQ132" i="5"/>
  <c r="AQ126" i="5"/>
  <c r="AQ124" i="5"/>
  <c r="AQ120" i="5"/>
  <c r="AQ102" i="5"/>
  <c r="AQ100" i="5"/>
  <c r="AQ96" i="5"/>
  <c r="AQ89" i="5"/>
  <c r="AQ87" i="5"/>
  <c r="AQ85" i="5"/>
  <c r="AQ79" i="5"/>
  <c r="AQ74" i="5"/>
  <c r="AQ72" i="5" s="1"/>
  <c r="AQ68" i="5"/>
  <c r="AQ63" i="5"/>
  <c r="AQ61" i="5"/>
  <c r="AQ59" i="5"/>
  <c r="AQ57" i="5"/>
  <c r="AQ53" i="5"/>
  <c r="AQ52" i="5" s="1"/>
  <c r="AQ30" i="5"/>
  <c r="AQ27" i="5"/>
  <c r="AQ7" i="5"/>
  <c r="AQ6" i="5" s="1"/>
  <c r="AF78" i="5" l="1"/>
  <c r="AQ5" i="5"/>
  <c r="AQ119" i="5"/>
  <c r="Q5" i="5"/>
  <c r="Q4" i="5" s="1"/>
  <c r="AF119" i="5"/>
  <c r="AQ4" i="5"/>
  <c r="AQ154" i="5"/>
  <c r="AQ153" i="5" s="1"/>
  <c r="AQ292" i="5"/>
  <c r="AQ78" i="5"/>
  <c r="AQ77" i="5" s="1"/>
  <c r="AF4" i="5"/>
  <c r="AQ243" i="5"/>
  <c r="AF154" i="5"/>
  <c r="AF153" i="5" s="1"/>
  <c r="AF292" i="5"/>
  <c r="AF242" i="5" s="1"/>
  <c r="Q242" i="5"/>
  <c r="AF77" i="5"/>
  <c r="O368" i="5"/>
  <c r="O78" i="5"/>
  <c r="O77" i="5" s="1"/>
  <c r="O233" i="5"/>
  <c r="O119" i="5"/>
  <c r="P274" i="5"/>
  <c r="R274" i="5" s="1"/>
  <c r="T274" i="5" s="1"/>
  <c r="V274" i="5" s="1"/>
  <c r="X274" i="5" s="1"/>
  <c r="P260" i="5"/>
  <c r="R260" i="5" s="1"/>
  <c r="T260" i="5" s="1"/>
  <c r="V260" i="5" s="1"/>
  <c r="X260" i="5" s="1"/>
  <c r="P12" i="5"/>
  <c r="R12" i="5" s="1"/>
  <c r="T12" i="5" s="1"/>
  <c r="V12" i="5" s="1"/>
  <c r="X12" i="5" s="1"/>
  <c r="O292" i="5"/>
  <c r="O243" i="5"/>
  <c r="O154" i="5"/>
  <c r="O153" i="5" s="1"/>
  <c r="O137" i="5"/>
  <c r="O132" i="5"/>
  <c r="O126" i="5"/>
  <c r="O72" i="5"/>
  <c r="O68" i="5"/>
  <c r="O63" i="5"/>
  <c r="O30" i="5"/>
  <c r="O27" i="5"/>
  <c r="O7" i="5"/>
  <c r="O6" i="5" s="1"/>
  <c r="AF76" i="5" l="1"/>
  <c r="AQ242" i="5"/>
  <c r="AF379" i="5"/>
  <c r="O5" i="5"/>
  <c r="O4" i="5" s="1"/>
  <c r="O242" i="5"/>
  <c r="O76" i="5" s="1"/>
  <c r="AQ76" i="5" l="1"/>
  <c r="AQ379" i="5" s="1"/>
  <c r="O379" i="5"/>
  <c r="L12" i="5"/>
  <c r="AN201" i="5"/>
  <c r="AP201" i="5" s="1"/>
  <c r="AR201" i="5" s="1"/>
  <c r="AC201" i="5"/>
  <c r="AE201" i="5" s="1"/>
  <c r="AG201" i="5" s="1"/>
  <c r="N201" i="5"/>
  <c r="P201" i="5" s="1"/>
  <c r="R201" i="5" s="1"/>
  <c r="T201" i="5" s="1"/>
  <c r="V201" i="5" s="1"/>
  <c r="X201" i="5" s="1"/>
  <c r="AN55" i="5" l="1"/>
  <c r="AP55" i="5" s="1"/>
  <c r="AR55" i="5" s="1"/>
  <c r="AC55" i="5"/>
  <c r="AE55" i="5" s="1"/>
  <c r="AG55" i="5" s="1"/>
  <c r="N55" i="5"/>
  <c r="AN172" i="5"/>
  <c r="AP172" i="5" s="1"/>
  <c r="AR172" i="5" s="1"/>
  <c r="AC172" i="5"/>
  <c r="AE172" i="5" s="1"/>
  <c r="AG172" i="5" s="1"/>
  <c r="N172" i="5"/>
  <c r="P172" i="5" s="1"/>
  <c r="R172" i="5" s="1"/>
  <c r="T172" i="5" s="1"/>
  <c r="V172" i="5" s="1"/>
  <c r="X172" i="5" s="1"/>
  <c r="AP248" i="5"/>
  <c r="AR248" i="5" s="1"/>
  <c r="AE248" i="5"/>
  <c r="AG248" i="5" s="1"/>
  <c r="N248" i="5"/>
  <c r="P248" i="5" s="1"/>
  <c r="R248" i="5" s="1"/>
  <c r="T248" i="5" s="1"/>
  <c r="V248" i="5" s="1"/>
  <c r="X248" i="5" s="1"/>
  <c r="M246" i="5"/>
  <c r="M270" i="5"/>
  <c r="Z270" i="5"/>
  <c r="AB270" i="5"/>
  <c r="AD270" i="5"/>
  <c r="AH270" i="5"/>
  <c r="AI270" i="5"/>
  <c r="AJ270" i="5"/>
  <c r="AK270" i="5"/>
  <c r="AM270" i="5"/>
  <c r="AO270" i="5"/>
  <c r="L270" i="5"/>
  <c r="AL271" i="5"/>
  <c r="AN271" i="5" s="1"/>
  <c r="AN270" i="5" s="1"/>
  <c r="Y271" i="5"/>
  <c r="AA271" i="5" s="1"/>
  <c r="AA270" i="5" s="1"/>
  <c r="D271" i="5"/>
  <c r="H271" i="5" s="1"/>
  <c r="B270" i="5"/>
  <c r="AP268" i="5"/>
  <c r="AR268" i="5" s="1"/>
  <c r="AE268" i="5"/>
  <c r="AG268" i="5" s="1"/>
  <c r="N268" i="5"/>
  <c r="P268" i="5" s="1"/>
  <c r="R268" i="5" s="1"/>
  <c r="T268" i="5" s="1"/>
  <c r="V268" i="5" s="1"/>
  <c r="X268" i="5" s="1"/>
  <c r="M265" i="5"/>
  <c r="AJ245" i="5"/>
  <c r="AL245" i="5" s="1"/>
  <c r="Y245" i="5"/>
  <c r="AA245" i="5" s="1"/>
  <c r="D245" i="5"/>
  <c r="H245" i="5" s="1"/>
  <c r="AO244" i="5"/>
  <c r="AM244" i="5"/>
  <c r="AK244" i="5"/>
  <c r="AJ244" i="5"/>
  <c r="AI244" i="5"/>
  <c r="AH244" i="5"/>
  <c r="AD244" i="5"/>
  <c r="AB244" i="5"/>
  <c r="Z244" i="5"/>
  <c r="M244" i="5"/>
  <c r="K244" i="5"/>
  <c r="I244" i="5"/>
  <c r="F244" i="5"/>
  <c r="C244" i="5"/>
  <c r="D244" i="5" s="1"/>
  <c r="AO369" i="5"/>
  <c r="AO368" i="5" s="1"/>
  <c r="AO360" i="5"/>
  <c r="AO355" i="5"/>
  <c r="AO351" i="5"/>
  <c r="AO349" i="5"/>
  <c r="AO342" i="5"/>
  <c r="AO339" i="5"/>
  <c r="AO334" i="5"/>
  <c r="AO330" i="5"/>
  <c r="AO325" i="5"/>
  <c r="AO321" i="5"/>
  <c r="AO317" i="5"/>
  <c r="AO313" i="5"/>
  <c r="AO308" i="5"/>
  <c r="AO302" i="5"/>
  <c r="AO297" i="5"/>
  <c r="AO293" i="5"/>
  <c r="AO289" i="5"/>
  <c r="AO287" i="5"/>
  <c r="AO283" i="5"/>
  <c r="AO280" i="5"/>
  <c r="AO278" i="5"/>
  <c r="AO275" i="5"/>
  <c r="AO272" i="5"/>
  <c r="AO263" i="5"/>
  <c r="AO261" i="5"/>
  <c r="AO252" i="5"/>
  <c r="AO250" i="5"/>
  <c r="AO236" i="5"/>
  <c r="AO233" i="5"/>
  <c r="AO226" i="5"/>
  <c r="AO224" i="5"/>
  <c r="AO219" i="5"/>
  <c r="AO216" i="5"/>
  <c r="AO214" i="5"/>
  <c r="AO208" i="5"/>
  <c r="AO204" i="5"/>
  <c r="AO198" i="5"/>
  <c r="AO192" i="5"/>
  <c r="AO190" i="5"/>
  <c r="AO187" i="5"/>
  <c r="AO185" i="5"/>
  <c r="AO165" i="5"/>
  <c r="AO160" i="5"/>
  <c r="AO155" i="5"/>
  <c r="AO148" i="5"/>
  <c r="AO137" i="5"/>
  <c r="AO132" i="5"/>
  <c r="AO126" i="5"/>
  <c r="AO124" i="5"/>
  <c r="AO120" i="5"/>
  <c r="AO102" i="5"/>
  <c r="AO100" i="5"/>
  <c r="AO96" i="5"/>
  <c r="AO89" i="5"/>
  <c r="AO87" i="5"/>
  <c r="AO85" i="5"/>
  <c r="AO79" i="5"/>
  <c r="AO74" i="5"/>
  <c r="AO72" i="5" s="1"/>
  <c r="AO68" i="5"/>
  <c r="AO63" i="5"/>
  <c r="AO61" i="5"/>
  <c r="AO59" i="5"/>
  <c r="AO57" i="5"/>
  <c r="AO53" i="5"/>
  <c r="AO52" i="5" s="1"/>
  <c r="AO30" i="5"/>
  <c r="AO27" i="5"/>
  <c r="AO7" i="5"/>
  <c r="AO6" i="5" s="1"/>
  <c r="AD369" i="5"/>
  <c r="AD368" i="5" s="1"/>
  <c r="AD360" i="5"/>
  <c r="AD355" i="5"/>
  <c r="AD351" i="5"/>
  <c r="AD349" i="5"/>
  <c r="AD342" i="5"/>
  <c r="AD339" i="5"/>
  <c r="AD334" i="5"/>
  <c r="AD330" i="5"/>
  <c r="AD325" i="5"/>
  <c r="AD321" i="5"/>
  <c r="AD317" i="5"/>
  <c r="AD313" i="5"/>
  <c r="AD308" i="5"/>
  <c r="AD302" i="5"/>
  <c r="AD297" i="5"/>
  <c r="AD293" i="5"/>
  <c r="AD289" i="5"/>
  <c r="AD287" i="5"/>
  <c r="AD283" i="5"/>
  <c r="AD280" i="5"/>
  <c r="AD278" i="5"/>
  <c r="AD275" i="5"/>
  <c r="AD272" i="5"/>
  <c r="AD263" i="5"/>
  <c r="AD261" i="5"/>
  <c r="AD252" i="5"/>
  <c r="AD250" i="5"/>
  <c r="AD236" i="5"/>
  <c r="AD233" i="5"/>
  <c r="AD226" i="5"/>
  <c r="AD224" i="5"/>
  <c r="AD219" i="5"/>
  <c r="AD216" i="5"/>
  <c r="AD214" i="5"/>
  <c r="AD208" i="5"/>
  <c r="AD204" i="5"/>
  <c r="AD198" i="5"/>
  <c r="AD192" i="5"/>
  <c r="AD190" i="5"/>
  <c r="AD187" i="5"/>
  <c r="AD185" i="5"/>
  <c r="AD165" i="5"/>
  <c r="AD160" i="5"/>
  <c r="AD155" i="5"/>
  <c r="AD148" i="5"/>
  <c r="AD137" i="5"/>
  <c r="AD132" i="5"/>
  <c r="AD126" i="5"/>
  <c r="AD124" i="5"/>
  <c r="AD120" i="5"/>
  <c r="AD102" i="5"/>
  <c r="AD100" i="5"/>
  <c r="AD96" i="5"/>
  <c r="AD89" i="5"/>
  <c r="AD87" i="5"/>
  <c r="AD85" i="5"/>
  <c r="AD79" i="5"/>
  <c r="AD74" i="5"/>
  <c r="AD72" i="5" s="1"/>
  <c r="AD68" i="5"/>
  <c r="AD63" i="5"/>
  <c r="AD61" i="5"/>
  <c r="AD59" i="5"/>
  <c r="AD57" i="5"/>
  <c r="AD53" i="5"/>
  <c r="AD52" i="5" s="1"/>
  <c r="AD30" i="5"/>
  <c r="AD27" i="5"/>
  <c r="AD7" i="5"/>
  <c r="AD6" i="5" s="1"/>
  <c r="M369" i="5"/>
  <c r="M368" i="5" s="1"/>
  <c r="M360" i="5"/>
  <c r="M355" i="5"/>
  <c r="M351" i="5"/>
  <c r="M349" i="5"/>
  <c r="M342" i="5"/>
  <c r="M339" i="5"/>
  <c r="M334" i="5"/>
  <c r="M330" i="5"/>
  <c r="M325" i="5"/>
  <c r="M321" i="5"/>
  <c r="M317" i="5"/>
  <c r="M313" i="5"/>
  <c r="M308" i="5"/>
  <c r="M302" i="5"/>
  <c r="M297" i="5"/>
  <c r="M293" i="5"/>
  <c r="M289" i="5"/>
  <c r="M287" i="5"/>
  <c r="M283" i="5"/>
  <c r="M280" i="5"/>
  <c r="M278" i="5"/>
  <c r="M275" i="5"/>
  <c r="M272" i="5"/>
  <c r="M263" i="5"/>
  <c r="M261" i="5"/>
  <c r="M252" i="5"/>
  <c r="M250" i="5"/>
  <c r="M236" i="5"/>
  <c r="M233" i="5"/>
  <c r="M226" i="5"/>
  <c r="M224" i="5"/>
  <c r="M219" i="5"/>
  <c r="M216" i="5"/>
  <c r="M214" i="5"/>
  <c r="M208" i="5"/>
  <c r="M204" i="5"/>
  <c r="M198" i="5"/>
  <c r="M192" i="5"/>
  <c r="M190" i="5"/>
  <c r="M187" i="5"/>
  <c r="M185" i="5"/>
  <c r="M165" i="5"/>
  <c r="M160" i="5"/>
  <c r="M155" i="5"/>
  <c r="M148" i="5"/>
  <c r="M137" i="5"/>
  <c r="M132" i="5"/>
  <c r="M126" i="5"/>
  <c r="M124" i="5"/>
  <c r="M120" i="5"/>
  <c r="M105" i="5"/>
  <c r="M102" i="5"/>
  <c r="M100" i="5"/>
  <c r="M96" i="5"/>
  <c r="M89" i="5"/>
  <c r="M87" i="5"/>
  <c r="M85" i="5"/>
  <c r="M79" i="5"/>
  <c r="M74" i="5"/>
  <c r="M72" i="5" s="1"/>
  <c r="M68" i="5"/>
  <c r="M63" i="5"/>
  <c r="M61" i="5"/>
  <c r="M59" i="5"/>
  <c r="M57" i="5"/>
  <c r="M53" i="5"/>
  <c r="M52" i="5" s="1"/>
  <c r="M30" i="5"/>
  <c r="M27" i="5"/>
  <c r="M7" i="5"/>
  <c r="M6" i="5" s="1"/>
  <c r="C7" i="5"/>
  <c r="K105" i="5"/>
  <c r="AO119" i="5" l="1"/>
  <c r="P55" i="5"/>
  <c r="R55" i="5" s="1"/>
  <c r="T55" i="5" s="1"/>
  <c r="V55" i="5" s="1"/>
  <c r="X55" i="5" s="1"/>
  <c r="AD119" i="5"/>
  <c r="AD292" i="5"/>
  <c r="AO292" i="5"/>
  <c r="M347" i="5"/>
  <c r="Y244" i="5"/>
  <c r="AO78" i="5"/>
  <c r="AO154" i="5"/>
  <c r="AO153" i="5" s="1"/>
  <c r="M119" i="5"/>
  <c r="M292" i="5"/>
  <c r="AD154" i="5"/>
  <c r="AD153" i="5" s="1"/>
  <c r="AO5" i="5"/>
  <c r="AO4" i="5" s="1"/>
  <c r="M78" i="5"/>
  <c r="M77" i="5" s="1"/>
  <c r="AD5" i="5"/>
  <c r="AD4" i="5" s="1"/>
  <c r="AD78" i="5"/>
  <c r="AD77" i="5" s="1"/>
  <c r="AD243" i="5"/>
  <c r="AO243" i="5"/>
  <c r="M5" i="5"/>
  <c r="M4" i="5" s="1"/>
  <c r="J271" i="5"/>
  <c r="J245" i="5"/>
  <c r="J244" i="5" s="1"/>
  <c r="H244" i="5"/>
  <c r="Y270" i="5"/>
  <c r="AO77" i="5"/>
  <c r="AL270" i="5"/>
  <c r="M154" i="5"/>
  <c r="M153" i="5" s="1"/>
  <c r="M243" i="5"/>
  <c r="AP271" i="5"/>
  <c r="AC271" i="5"/>
  <c r="AC270" i="5" s="1"/>
  <c r="AN245" i="5"/>
  <c r="AL244" i="5"/>
  <c r="AA244" i="5"/>
  <c r="AM369" i="5"/>
  <c r="AM368" i="5" s="1"/>
  <c r="AM360" i="5"/>
  <c r="AM355" i="5"/>
  <c r="AM351" i="5"/>
  <c r="AM349" i="5"/>
  <c r="AM342" i="5"/>
  <c r="AM339" i="5"/>
  <c r="AM334" i="5"/>
  <c r="AM330" i="5"/>
  <c r="AM325" i="5"/>
  <c r="AM321" i="5"/>
  <c r="AM317" i="5"/>
  <c r="AM313" i="5"/>
  <c r="AM308" i="5"/>
  <c r="AM302" i="5"/>
  <c r="AM297" i="5"/>
  <c r="AM293" i="5"/>
  <c r="AM289" i="5"/>
  <c r="AM287" i="5"/>
  <c r="AM283" i="5"/>
  <c r="AM280" i="5"/>
  <c r="AM278" i="5"/>
  <c r="AM275" i="5"/>
  <c r="AM272" i="5"/>
  <c r="AM263" i="5"/>
  <c r="AM261" i="5"/>
  <c r="AM252" i="5"/>
  <c r="AM250" i="5"/>
  <c r="AM236" i="5"/>
  <c r="AM233" i="5"/>
  <c r="AM226" i="5"/>
  <c r="AM224" i="5"/>
  <c r="AM219" i="5"/>
  <c r="AM216" i="5"/>
  <c r="AM214" i="5"/>
  <c r="AM208" i="5"/>
  <c r="AM204" i="5"/>
  <c r="AM198" i="5"/>
  <c r="AM192" i="5"/>
  <c r="AM190" i="5"/>
  <c r="AM187" i="5"/>
  <c r="AM185" i="5"/>
  <c r="AM165" i="5"/>
  <c r="AM160" i="5"/>
  <c r="AM155" i="5"/>
  <c r="AM148" i="5"/>
  <c r="AM137" i="5"/>
  <c r="AM132" i="5"/>
  <c r="AM126" i="5"/>
  <c r="AM124" i="5"/>
  <c r="AM120" i="5"/>
  <c r="AM102" i="5"/>
  <c r="AM100" i="5"/>
  <c r="AM96" i="5"/>
  <c r="AM89" i="5"/>
  <c r="AM87" i="5"/>
  <c r="AM85" i="5"/>
  <c r="AM79" i="5"/>
  <c r="AM74" i="5"/>
  <c r="AM72" i="5" s="1"/>
  <c r="AM68" i="5"/>
  <c r="AM63" i="5"/>
  <c r="AM61" i="5"/>
  <c r="AM59" i="5"/>
  <c r="AM57" i="5"/>
  <c r="AM53" i="5"/>
  <c r="AM52" i="5" s="1"/>
  <c r="AM30" i="5"/>
  <c r="AM27" i="5"/>
  <c r="AM7" i="5"/>
  <c r="AM6" i="5" s="1"/>
  <c r="AB369" i="5"/>
  <c r="AB368" i="5" s="1"/>
  <c r="AB360" i="5"/>
  <c r="AB355" i="5"/>
  <c r="AB351" i="5"/>
  <c r="AB349" i="5"/>
  <c r="AB342" i="5"/>
  <c r="AB339" i="5"/>
  <c r="AB334" i="5"/>
  <c r="AB330" i="5"/>
  <c r="AB325" i="5"/>
  <c r="AB321" i="5"/>
  <c r="AB317" i="5"/>
  <c r="AB313" i="5"/>
  <c r="AB308" i="5"/>
  <c r="AB302" i="5"/>
  <c r="AB297" i="5"/>
  <c r="AB293" i="5"/>
  <c r="AB289" i="5"/>
  <c r="AB287" i="5"/>
  <c r="AB283" i="5"/>
  <c r="AB280" i="5"/>
  <c r="AB278" i="5"/>
  <c r="AB275" i="5"/>
  <c r="AB272" i="5"/>
  <c r="AB263" i="5"/>
  <c r="AB261" i="5"/>
  <c r="AB252" i="5"/>
  <c r="AB250" i="5"/>
  <c r="AB236" i="5"/>
  <c r="AB233" i="5"/>
  <c r="AB226" i="5"/>
  <c r="AB224" i="5"/>
  <c r="AB219" i="5"/>
  <c r="AB216" i="5"/>
  <c r="AB214" i="5"/>
  <c r="AB208" i="5"/>
  <c r="AB204" i="5"/>
  <c r="AB198" i="5"/>
  <c r="AB192" i="5"/>
  <c r="AB190" i="5"/>
  <c r="AB187" i="5"/>
  <c r="AB185" i="5"/>
  <c r="AB165" i="5"/>
  <c r="AB160" i="5"/>
  <c r="AB155" i="5"/>
  <c r="AB148" i="5"/>
  <c r="AB137" i="5"/>
  <c r="AB132" i="5"/>
  <c r="AB126" i="5"/>
  <c r="AB124" i="5"/>
  <c r="AB120" i="5"/>
  <c r="AB102" i="5"/>
  <c r="AB100" i="5"/>
  <c r="AB96" i="5"/>
  <c r="AB89" i="5"/>
  <c r="AB87" i="5"/>
  <c r="AB85" i="5"/>
  <c r="AB79" i="5"/>
  <c r="AB74" i="5"/>
  <c r="AB72" i="5" s="1"/>
  <c r="AB68" i="5"/>
  <c r="AB63" i="5"/>
  <c r="AB61" i="5"/>
  <c r="AB59" i="5"/>
  <c r="AB57" i="5"/>
  <c r="AB53" i="5"/>
  <c r="AB52" i="5" s="1"/>
  <c r="AB30" i="5"/>
  <c r="AB27" i="5"/>
  <c r="AB7" i="5"/>
  <c r="AB6" i="5" s="1"/>
  <c r="AL117" i="5"/>
  <c r="AN117" i="5" s="1"/>
  <c r="AP117" i="5" s="1"/>
  <c r="AR117" i="5" s="1"/>
  <c r="Y117" i="5"/>
  <c r="AA117" i="5" s="1"/>
  <c r="AC117" i="5" s="1"/>
  <c r="AE117" i="5" s="1"/>
  <c r="AG117" i="5" s="1"/>
  <c r="J117" i="5"/>
  <c r="L117" i="5" s="1"/>
  <c r="N117" i="5" s="1"/>
  <c r="P117" i="5" s="1"/>
  <c r="R117" i="5" s="1"/>
  <c r="T117" i="5" s="1"/>
  <c r="V117" i="5" s="1"/>
  <c r="X117" i="5" s="1"/>
  <c r="K369" i="5"/>
  <c r="K368" i="5" s="1"/>
  <c r="K360" i="5"/>
  <c r="K355" i="5"/>
  <c r="K351" i="5"/>
  <c r="K349" i="5"/>
  <c r="K342" i="5"/>
  <c r="K339" i="5"/>
  <c r="K334" i="5"/>
  <c r="K330" i="5"/>
  <c r="K325" i="5"/>
  <c r="K321" i="5"/>
  <c r="K317" i="5"/>
  <c r="K313" i="5"/>
  <c r="K308" i="5"/>
  <c r="K302" i="5"/>
  <c r="K297" i="5"/>
  <c r="K293" i="5"/>
  <c r="K289" i="5"/>
  <c r="K287" i="5"/>
  <c r="K283" i="5"/>
  <c r="K280" i="5"/>
  <c r="K278" i="5"/>
  <c r="K275" i="5"/>
  <c r="K272" i="5"/>
  <c r="K270" i="5" s="1"/>
  <c r="K265" i="5"/>
  <c r="K263" i="5"/>
  <c r="K261" i="5"/>
  <c r="K252" i="5"/>
  <c r="K250" i="5"/>
  <c r="K246" i="5"/>
  <c r="K236" i="5"/>
  <c r="K233" i="5"/>
  <c r="K226" i="5"/>
  <c r="K224" i="5"/>
  <c r="K219" i="5"/>
  <c r="K216" i="5"/>
  <c r="K214" i="5"/>
  <c r="K208" i="5"/>
  <c r="K204" i="5"/>
  <c r="K198" i="5"/>
  <c r="K192" i="5"/>
  <c r="K190" i="5"/>
  <c r="K187" i="5"/>
  <c r="K185" i="5"/>
  <c r="K165" i="5"/>
  <c r="K160" i="5"/>
  <c r="K155" i="5"/>
  <c r="K148" i="5"/>
  <c r="K137" i="5"/>
  <c r="K132" i="5"/>
  <c r="K126" i="5"/>
  <c r="K124" i="5"/>
  <c r="K120" i="5"/>
  <c r="K102" i="5"/>
  <c r="K100" i="5"/>
  <c r="K96" i="5"/>
  <c r="K89" i="5"/>
  <c r="K87" i="5"/>
  <c r="K85" i="5"/>
  <c r="K79" i="5"/>
  <c r="K74" i="5"/>
  <c r="K72" i="5" s="1"/>
  <c r="K68" i="5"/>
  <c r="K63" i="5"/>
  <c r="K61" i="5"/>
  <c r="K59" i="5"/>
  <c r="K57" i="5"/>
  <c r="K53" i="5"/>
  <c r="K52" i="5" s="1"/>
  <c r="K30" i="5"/>
  <c r="K27" i="5"/>
  <c r="K7" i="5"/>
  <c r="K6" i="5" s="1"/>
  <c r="Z7" i="5"/>
  <c r="AH7" i="5"/>
  <c r="AI7" i="5"/>
  <c r="AK7" i="5"/>
  <c r="I63" i="5"/>
  <c r="Y63" i="5"/>
  <c r="Z63" i="5"/>
  <c r="AH63" i="5"/>
  <c r="AI63" i="5"/>
  <c r="AJ63" i="5"/>
  <c r="AK63" i="5"/>
  <c r="Y74" i="5"/>
  <c r="Y72" i="5" s="1"/>
  <c r="Z74" i="5"/>
  <c r="Z72" i="5" s="1"/>
  <c r="AH74" i="5"/>
  <c r="AH72" i="5" s="1"/>
  <c r="AI74" i="5"/>
  <c r="AI72" i="5" s="1"/>
  <c r="AJ74" i="5"/>
  <c r="AJ72" i="5" s="1"/>
  <c r="AK74" i="5"/>
  <c r="AK72" i="5" s="1"/>
  <c r="H74" i="5"/>
  <c r="Z79" i="5"/>
  <c r="AH79" i="5"/>
  <c r="AI79" i="5"/>
  <c r="AJ79" i="5"/>
  <c r="AK79" i="5"/>
  <c r="I79" i="5"/>
  <c r="Y85" i="5"/>
  <c r="Z85" i="5"/>
  <c r="AH85" i="5"/>
  <c r="AI85" i="5"/>
  <c r="AK85" i="5"/>
  <c r="I85" i="5"/>
  <c r="Z87" i="5"/>
  <c r="AH87" i="5"/>
  <c r="AI87" i="5"/>
  <c r="AJ87" i="5"/>
  <c r="AK87" i="5"/>
  <c r="I87" i="5"/>
  <c r="Y89" i="5"/>
  <c r="Z89" i="5"/>
  <c r="AH89" i="5"/>
  <c r="AI89" i="5"/>
  <c r="AJ89" i="5"/>
  <c r="AK89" i="5"/>
  <c r="I89" i="5"/>
  <c r="E96" i="5"/>
  <c r="F96" i="5"/>
  <c r="G96" i="5"/>
  <c r="I96" i="5"/>
  <c r="Y96" i="5"/>
  <c r="Z96" i="5"/>
  <c r="AH96" i="5"/>
  <c r="AI96" i="5"/>
  <c r="AK96" i="5"/>
  <c r="B96" i="5"/>
  <c r="Z100" i="5"/>
  <c r="AH100" i="5"/>
  <c r="AI100" i="5"/>
  <c r="AK100" i="5"/>
  <c r="I100" i="5"/>
  <c r="Y102" i="5"/>
  <c r="Z102" i="5"/>
  <c r="AH102" i="5"/>
  <c r="AI102" i="5"/>
  <c r="AJ102" i="5"/>
  <c r="AK102" i="5"/>
  <c r="I105" i="5"/>
  <c r="Z124" i="5"/>
  <c r="AH124" i="5"/>
  <c r="AI124" i="5"/>
  <c r="AK124" i="5"/>
  <c r="H124" i="5"/>
  <c r="I124" i="5"/>
  <c r="Y124" i="5"/>
  <c r="Z126" i="5"/>
  <c r="AH126" i="5"/>
  <c r="AI126" i="5"/>
  <c r="AJ126" i="5"/>
  <c r="AK126" i="5"/>
  <c r="Y132" i="5"/>
  <c r="Z132" i="5"/>
  <c r="AH132" i="5"/>
  <c r="AI132" i="5"/>
  <c r="AJ132" i="5"/>
  <c r="AK132" i="5"/>
  <c r="Z137" i="5"/>
  <c r="AH137" i="5"/>
  <c r="AI137" i="5"/>
  <c r="AJ137" i="5"/>
  <c r="AK137" i="5"/>
  <c r="Z148" i="5"/>
  <c r="AH148" i="5"/>
  <c r="AI148" i="5"/>
  <c r="AK148" i="5"/>
  <c r="Z155" i="5"/>
  <c r="AH155" i="5"/>
  <c r="AI155" i="5"/>
  <c r="AK155" i="5"/>
  <c r="Z160" i="5"/>
  <c r="AH160" i="5"/>
  <c r="AI160" i="5"/>
  <c r="AK160" i="5"/>
  <c r="Z165" i="5"/>
  <c r="AH165" i="5"/>
  <c r="AI165" i="5"/>
  <c r="AK165" i="5"/>
  <c r="I185" i="5"/>
  <c r="Y185" i="5"/>
  <c r="Z185" i="5"/>
  <c r="AH185" i="5"/>
  <c r="AI185" i="5"/>
  <c r="AJ185" i="5"/>
  <c r="AK185" i="5"/>
  <c r="I187" i="5"/>
  <c r="Z187" i="5"/>
  <c r="AH187" i="5"/>
  <c r="AI187" i="5"/>
  <c r="AJ187" i="5"/>
  <c r="AK187" i="5"/>
  <c r="Z190" i="5"/>
  <c r="AH190" i="5"/>
  <c r="AI190" i="5"/>
  <c r="AK190" i="5"/>
  <c r="Z192" i="5"/>
  <c r="AH192" i="5"/>
  <c r="AI192" i="5"/>
  <c r="AK192" i="5"/>
  <c r="Z204" i="5"/>
  <c r="AH204" i="5"/>
  <c r="AI204" i="5"/>
  <c r="AK204" i="5"/>
  <c r="Z208" i="5"/>
  <c r="AH208" i="5"/>
  <c r="AI208" i="5"/>
  <c r="AK208" i="5"/>
  <c r="Y214" i="5"/>
  <c r="Z214" i="5"/>
  <c r="AH214" i="5"/>
  <c r="AI214" i="5"/>
  <c r="AJ214" i="5"/>
  <c r="AK214" i="5"/>
  <c r="Z216" i="5"/>
  <c r="AH216" i="5"/>
  <c r="AI216" i="5"/>
  <c r="AK216" i="5"/>
  <c r="Z219" i="5"/>
  <c r="AH219" i="5"/>
  <c r="AI219" i="5"/>
  <c r="AJ219" i="5"/>
  <c r="AK219" i="5"/>
  <c r="I219" i="5"/>
  <c r="Z224" i="5"/>
  <c r="AH224" i="5"/>
  <c r="AI224" i="5"/>
  <c r="AK224" i="5"/>
  <c r="H224" i="5"/>
  <c r="I224" i="5"/>
  <c r="I226" i="5"/>
  <c r="Z226" i="5"/>
  <c r="AH226" i="5"/>
  <c r="AI226" i="5"/>
  <c r="AJ226" i="5"/>
  <c r="AK226" i="5"/>
  <c r="AK236" i="5"/>
  <c r="Z236" i="5"/>
  <c r="AH236" i="5"/>
  <c r="AI236" i="5"/>
  <c r="H250" i="5"/>
  <c r="I250" i="5"/>
  <c r="Y250" i="5"/>
  <c r="Z250" i="5"/>
  <c r="AH250" i="5"/>
  <c r="AI250" i="5"/>
  <c r="AK250" i="5"/>
  <c r="H261" i="5"/>
  <c r="I261" i="5"/>
  <c r="Z261" i="5"/>
  <c r="AH261" i="5"/>
  <c r="AI261" i="5"/>
  <c r="AJ261" i="5"/>
  <c r="AK261" i="5"/>
  <c r="Y263" i="5"/>
  <c r="Z263" i="5"/>
  <c r="AH263" i="5"/>
  <c r="AI263" i="5"/>
  <c r="AJ263" i="5"/>
  <c r="AK263" i="5"/>
  <c r="I265" i="5"/>
  <c r="H275" i="5"/>
  <c r="I275" i="5"/>
  <c r="Y275" i="5"/>
  <c r="Z275" i="5"/>
  <c r="AH275" i="5"/>
  <c r="AI275" i="5"/>
  <c r="AK275" i="5"/>
  <c r="AH278" i="5"/>
  <c r="AI278" i="5"/>
  <c r="AJ278" i="5"/>
  <c r="AK278" i="5"/>
  <c r="I278" i="5"/>
  <c r="Y278" i="5"/>
  <c r="Z280" i="5"/>
  <c r="AH280" i="5"/>
  <c r="AI280" i="5"/>
  <c r="AJ280" i="5"/>
  <c r="AK280" i="5"/>
  <c r="H280" i="5"/>
  <c r="I280" i="5"/>
  <c r="AH287" i="5"/>
  <c r="AI287" i="5"/>
  <c r="AJ287" i="5"/>
  <c r="AK287" i="5"/>
  <c r="Y289" i="5"/>
  <c r="Z289" i="5"/>
  <c r="AH289" i="5"/>
  <c r="AI289" i="5"/>
  <c r="AJ289" i="5"/>
  <c r="AK289" i="5"/>
  <c r="H61" i="5"/>
  <c r="I61" i="5"/>
  <c r="Y61" i="5"/>
  <c r="Z61" i="5"/>
  <c r="AH61" i="5"/>
  <c r="AI61" i="5"/>
  <c r="AJ61" i="5"/>
  <c r="AK61" i="5"/>
  <c r="Y57" i="5"/>
  <c r="Z57" i="5"/>
  <c r="AH57" i="5"/>
  <c r="AI57" i="5"/>
  <c r="AJ57" i="5"/>
  <c r="AK57" i="5"/>
  <c r="H59" i="5"/>
  <c r="Y59" i="5"/>
  <c r="Z59" i="5"/>
  <c r="AH59" i="5"/>
  <c r="AI59" i="5"/>
  <c r="AJ59" i="5"/>
  <c r="AK59" i="5"/>
  <c r="I53" i="5"/>
  <c r="AH53" i="5"/>
  <c r="AH52" i="5" s="1"/>
  <c r="AI53" i="5"/>
  <c r="AI52" i="5" s="1"/>
  <c r="AJ53" i="5"/>
  <c r="AJ52" i="5" s="1"/>
  <c r="AK53" i="5"/>
  <c r="AK52" i="5" s="1"/>
  <c r="AH27" i="5"/>
  <c r="AI27" i="5"/>
  <c r="AJ27" i="5"/>
  <c r="AK27" i="5"/>
  <c r="Y27" i="5"/>
  <c r="Z27" i="5"/>
  <c r="I27" i="5"/>
  <c r="AL69" i="5"/>
  <c r="AL64" i="5"/>
  <c r="AA69" i="5"/>
  <c r="AA68" i="5" s="1"/>
  <c r="AA64" i="5"/>
  <c r="AA63" i="5" s="1"/>
  <c r="Y68" i="5"/>
  <c r="Z68" i="5"/>
  <c r="AH68" i="5"/>
  <c r="AI68" i="5"/>
  <c r="AJ68" i="5"/>
  <c r="AK68" i="5"/>
  <c r="H68" i="5"/>
  <c r="F148" i="5"/>
  <c r="G148" i="5"/>
  <c r="I148" i="5"/>
  <c r="C148" i="5"/>
  <c r="E148" i="5"/>
  <c r="B148" i="5"/>
  <c r="I137" i="5"/>
  <c r="E137" i="5"/>
  <c r="F137" i="5"/>
  <c r="G137" i="5"/>
  <c r="C137" i="5"/>
  <c r="B137" i="5"/>
  <c r="B132" i="5"/>
  <c r="C132" i="5"/>
  <c r="B126" i="5"/>
  <c r="C126" i="5"/>
  <c r="E126" i="5"/>
  <c r="F126" i="5"/>
  <c r="G126" i="5"/>
  <c r="I126" i="5"/>
  <c r="I102" i="5"/>
  <c r="E132" i="5"/>
  <c r="F132" i="5"/>
  <c r="G132" i="5"/>
  <c r="Z144" i="5"/>
  <c r="AD242" i="5" l="1"/>
  <c r="AO242" i="5"/>
  <c r="AB119" i="5"/>
  <c r="AB292" i="5"/>
  <c r="AM119" i="5"/>
  <c r="AM292" i="5"/>
  <c r="K347" i="5"/>
  <c r="AP270" i="5"/>
  <c r="AR271" i="5"/>
  <c r="AR270" i="5" s="1"/>
  <c r="AB78" i="5"/>
  <c r="AB77" i="5" s="1"/>
  <c r="Z78" i="5"/>
  <c r="M242" i="5"/>
  <c r="M76" i="5" s="1"/>
  <c r="M379" i="5" s="1"/>
  <c r="AB5" i="5"/>
  <c r="AB4" i="5" s="1"/>
  <c r="AM5" i="5"/>
  <c r="AM4" i="5" s="1"/>
  <c r="AB243" i="5"/>
  <c r="AB242" i="5" s="1"/>
  <c r="AM243" i="5"/>
  <c r="AM78" i="5"/>
  <c r="AM77" i="5" s="1"/>
  <c r="AM154" i="5"/>
  <c r="AM153" i="5" s="1"/>
  <c r="AB154" i="5"/>
  <c r="AB153" i="5" s="1"/>
  <c r="N271" i="5"/>
  <c r="P271" i="5" s="1"/>
  <c r="R271" i="5" s="1"/>
  <c r="AE271" i="5"/>
  <c r="AE245" i="5"/>
  <c r="AC244" i="5"/>
  <c r="AN244" i="5"/>
  <c r="AP245" i="5"/>
  <c r="L244" i="5"/>
  <c r="N245" i="5"/>
  <c r="P245" i="5" s="1"/>
  <c r="R245" i="5" s="1"/>
  <c r="K78" i="5"/>
  <c r="K119" i="5"/>
  <c r="K154" i="5"/>
  <c r="K153" i="5" s="1"/>
  <c r="K292" i="5"/>
  <c r="AM242" i="5"/>
  <c r="AL63" i="5"/>
  <c r="AN64" i="5"/>
  <c r="AC69" i="5"/>
  <c r="AL68" i="5"/>
  <c r="AN69" i="5"/>
  <c r="AC64" i="5"/>
  <c r="K77" i="5"/>
  <c r="K243" i="5"/>
  <c r="K5" i="5"/>
  <c r="K4" i="5" s="1"/>
  <c r="I60" i="5"/>
  <c r="AM76" i="5" l="1"/>
  <c r="AM379" i="5" s="1"/>
  <c r="AB76" i="5"/>
  <c r="AB379" i="5" s="1"/>
  <c r="AO76" i="5"/>
  <c r="AO379" i="5" s="1"/>
  <c r="AD76" i="5"/>
  <c r="AD379" i="5" s="1"/>
  <c r="R270" i="5"/>
  <c r="T271" i="5"/>
  <c r="R244" i="5"/>
  <c r="T245" i="5"/>
  <c r="K242" i="5"/>
  <c r="K76" i="5" s="1"/>
  <c r="K379" i="5" s="1"/>
  <c r="AP244" i="5"/>
  <c r="AR245" i="5"/>
  <c r="AR244" i="5" s="1"/>
  <c r="AE270" i="5"/>
  <c r="AG271" i="5"/>
  <c r="AG270" i="5" s="1"/>
  <c r="AE244" i="5"/>
  <c r="AG245" i="5"/>
  <c r="AG244" i="5" s="1"/>
  <c r="N244" i="5"/>
  <c r="P244" i="5"/>
  <c r="N270" i="5"/>
  <c r="P270" i="5"/>
  <c r="AN68" i="5"/>
  <c r="AP69" i="5"/>
  <c r="AC68" i="5"/>
  <c r="AE69" i="5"/>
  <c r="AC63" i="5"/>
  <c r="AE64" i="5"/>
  <c r="AN63" i="5"/>
  <c r="AP64" i="5"/>
  <c r="AH198" i="5"/>
  <c r="AI198" i="5"/>
  <c r="AI154" i="5" s="1"/>
  <c r="AI153" i="5" s="1"/>
  <c r="AJ198" i="5"/>
  <c r="AK198" i="5"/>
  <c r="Z198" i="5"/>
  <c r="AH369" i="5"/>
  <c r="AH368" i="5" s="1"/>
  <c r="AI369" i="5"/>
  <c r="AI368" i="5" s="1"/>
  <c r="AJ369" i="5"/>
  <c r="AJ368" i="5" s="1"/>
  <c r="AK369" i="5"/>
  <c r="AK368" i="5" s="1"/>
  <c r="I283" i="5"/>
  <c r="Z283" i="5"/>
  <c r="AH283" i="5"/>
  <c r="AI283" i="5"/>
  <c r="AJ283" i="5"/>
  <c r="AK283" i="5"/>
  <c r="AJ274" i="5"/>
  <c r="H274" i="5"/>
  <c r="AL274" i="5"/>
  <c r="AN274" i="5" s="1"/>
  <c r="AP274" i="5" s="1"/>
  <c r="AR274" i="5" s="1"/>
  <c r="Y274" i="5"/>
  <c r="AK272" i="5"/>
  <c r="Z272" i="5"/>
  <c r="AH272" i="5"/>
  <c r="AI272" i="5"/>
  <c r="I272" i="5"/>
  <c r="I270" i="5" s="1"/>
  <c r="H252" i="5"/>
  <c r="I252" i="5"/>
  <c r="Y252" i="5"/>
  <c r="Z252" i="5"/>
  <c r="AH252" i="5"/>
  <c r="AI252" i="5"/>
  <c r="AK252" i="5"/>
  <c r="AJ260" i="5"/>
  <c r="AL260" i="5" s="1"/>
  <c r="AN260" i="5" s="1"/>
  <c r="AP260" i="5" s="1"/>
  <c r="AR260" i="5" s="1"/>
  <c r="AL372" i="5"/>
  <c r="AL374" i="5"/>
  <c r="AA372" i="5"/>
  <c r="AA374" i="5"/>
  <c r="AK360" i="5"/>
  <c r="AK355" i="5"/>
  <c r="AK351" i="5"/>
  <c r="AK349" i="5"/>
  <c r="AK342" i="5"/>
  <c r="AK339" i="5"/>
  <c r="AK334" i="5"/>
  <c r="AK330" i="5"/>
  <c r="AK325" i="5"/>
  <c r="AK321" i="5"/>
  <c r="AK317" i="5"/>
  <c r="AK313" i="5"/>
  <c r="AK308" i="5"/>
  <c r="AK302" i="5"/>
  <c r="AK297" i="5"/>
  <c r="AK293" i="5"/>
  <c r="AK233" i="5"/>
  <c r="AK120" i="5"/>
  <c r="AK119" i="5" s="1"/>
  <c r="AK78" i="5"/>
  <c r="AK77" i="5" s="1"/>
  <c r="AK30" i="5"/>
  <c r="AK6" i="5"/>
  <c r="AL370" i="5"/>
  <c r="AL367" i="5"/>
  <c r="AN367" i="5" s="1"/>
  <c r="AP367" i="5" s="1"/>
  <c r="AR367" i="5" s="1"/>
  <c r="AL366" i="5"/>
  <c r="AN366" i="5" s="1"/>
  <c r="AP366" i="5" s="1"/>
  <c r="AR366" i="5" s="1"/>
  <c r="AL365" i="5"/>
  <c r="AN365" i="5" s="1"/>
  <c r="AP365" i="5" s="1"/>
  <c r="AR365" i="5" s="1"/>
  <c r="AL364" i="5"/>
  <c r="AN364" i="5" s="1"/>
  <c r="AP364" i="5" s="1"/>
  <c r="AR364" i="5" s="1"/>
  <c r="AL363" i="5"/>
  <c r="AN363" i="5" s="1"/>
  <c r="AP363" i="5" s="1"/>
  <c r="AR363" i="5" s="1"/>
  <c r="AL362" i="5"/>
  <c r="AN362" i="5" s="1"/>
  <c r="AP362" i="5" s="1"/>
  <c r="AR362" i="5" s="1"/>
  <c r="AL361" i="5"/>
  <c r="AN361" i="5" s="1"/>
  <c r="AP361" i="5" s="1"/>
  <c r="AR361" i="5" s="1"/>
  <c r="AL359" i="5"/>
  <c r="AN359" i="5" s="1"/>
  <c r="AP359" i="5" s="1"/>
  <c r="AR359" i="5" s="1"/>
  <c r="AL358" i="5"/>
  <c r="AN358" i="5" s="1"/>
  <c r="AP358" i="5" s="1"/>
  <c r="AR358" i="5" s="1"/>
  <c r="AL357" i="5"/>
  <c r="AN357" i="5" s="1"/>
  <c r="AP357" i="5" s="1"/>
  <c r="AR357" i="5" s="1"/>
  <c r="AL356" i="5"/>
  <c r="AN356" i="5" s="1"/>
  <c r="AP356" i="5" s="1"/>
  <c r="AR356" i="5" s="1"/>
  <c r="AL354" i="5"/>
  <c r="AN354" i="5" s="1"/>
  <c r="AP354" i="5" s="1"/>
  <c r="AR354" i="5" s="1"/>
  <c r="AL353" i="5"/>
  <c r="AN353" i="5" s="1"/>
  <c r="AP353" i="5" s="1"/>
  <c r="AR353" i="5" s="1"/>
  <c r="AL352" i="5"/>
  <c r="AN352" i="5" s="1"/>
  <c r="AP352" i="5" s="1"/>
  <c r="AR352" i="5" s="1"/>
  <c r="AL350" i="5"/>
  <c r="AN350" i="5" s="1"/>
  <c r="AP350" i="5" s="1"/>
  <c r="AR350" i="5" s="1"/>
  <c r="AL346" i="5"/>
  <c r="AN346" i="5" s="1"/>
  <c r="AP346" i="5" s="1"/>
  <c r="AR346" i="5" s="1"/>
  <c r="AL345" i="5"/>
  <c r="AN345" i="5" s="1"/>
  <c r="AP345" i="5" s="1"/>
  <c r="AR345" i="5" s="1"/>
  <c r="AL344" i="5"/>
  <c r="AN344" i="5" s="1"/>
  <c r="AP344" i="5" s="1"/>
  <c r="AR344" i="5" s="1"/>
  <c r="AL343" i="5"/>
  <c r="AN343" i="5" s="1"/>
  <c r="AP343" i="5" s="1"/>
  <c r="AR343" i="5" s="1"/>
  <c r="AL341" i="5"/>
  <c r="AN341" i="5" s="1"/>
  <c r="AP341" i="5" s="1"/>
  <c r="AR341" i="5" s="1"/>
  <c r="AL340" i="5"/>
  <c r="AN340" i="5" s="1"/>
  <c r="AP340" i="5" s="1"/>
  <c r="AR340" i="5" s="1"/>
  <c r="AL338" i="5"/>
  <c r="AN338" i="5" s="1"/>
  <c r="AP338" i="5" s="1"/>
  <c r="AR338" i="5" s="1"/>
  <c r="AL337" i="5"/>
  <c r="AN337" i="5" s="1"/>
  <c r="AP337" i="5" s="1"/>
  <c r="AR337" i="5" s="1"/>
  <c r="AL336" i="5"/>
  <c r="AN336" i="5" s="1"/>
  <c r="AP336" i="5" s="1"/>
  <c r="AR336" i="5" s="1"/>
  <c r="AL335" i="5"/>
  <c r="AN335" i="5" s="1"/>
  <c r="AP335" i="5" s="1"/>
  <c r="AR335" i="5" s="1"/>
  <c r="AL333" i="5"/>
  <c r="AN333" i="5" s="1"/>
  <c r="AP333" i="5" s="1"/>
  <c r="AR333" i="5" s="1"/>
  <c r="AL332" i="5"/>
  <c r="AN332" i="5" s="1"/>
  <c r="AP332" i="5" s="1"/>
  <c r="AR332" i="5" s="1"/>
  <c r="AL331" i="5"/>
  <c r="AN331" i="5" s="1"/>
  <c r="AP331" i="5" s="1"/>
  <c r="AR331" i="5" s="1"/>
  <c r="AL329" i="5"/>
  <c r="AN329" i="5" s="1"/>
  <c r="AP329" i="5" s="1"/>
  <c r="AR329" i="5" s="1"/>
  <c r="AL328" i="5"/>
  <c r="AN328" i="5" s="1"/>
  <c r="AP328" i="5" s="1"/>
  <c r="AR328" i="5" s="1"/>
  <c r="AL327" i="5"/>
  <c r="AN327" i="5" s="1"/>
  <c r="AP327" i="5" s="1"/>
  <c r="AR327" i="5" s="1"/>
  <c r="AL326" i="5"/>
  <c r="AN326" i="5" s="1"/>
  <c r="AP326" i="5" s="1"/>
  <c r="AR326" i="5" s="1"/>
  <c r="AL324" i="5"/>
  <c r="AN324" i="5" s="1"/>
  <c r="AP324" i="5" s="1"/>
  <c r="AR324" i="5" s="1"/>
  <c r="AL323" i="5"/>
  <c r="AN323" i="5" s="1"/>
  <c r="AP323" i="5" s="1"/>
  <c r="AR323" i="5" s="1"/>
  <c r="AL322" i="5"/>
  <c r="AN322" i="5" s="1"/>
  <c r="AP322" i="5" s="1"/>
  <c r="AR322" i="5" s="1"/>
  <c r="AL320" i="5"/>
  <c r="AN320" i="5" s="1"/>
  <c r="AP320" i="5" s="1"/>
  <c r="AR320" i="5" s="1"/>
  <c r="AL319" i="5"/>
  <c r="AN319" i="5" s="1"/>
  <c r="AP319" i="5" s="1"/>
  <c r="AR319" i="5" s="1"/>
  <c r="AL318" i="5"/>
  <c r="AN318" i="5" s="1"/>
  <c r="AP318" i="5" s="1"/>
  <c r="AR318" i="5" s="1"/>
  <c r="AL316" i="5"/>
  <c r="AN316" i="5" s="1"/>
  <c r="AP316" i="5" s="1"/>
  <c r="AR316" i="5" s="1"/>
  <c r="AL315" i="5"/>
  <c r="AN315" i="5" s="1"/>
  <c r="AP315" i="5" s="1"/>
  <c r="AR315" i="5" s="1"/>
  <c r="AL314" i="5"/>
  <c r="AN314" i="5" s="1"/>
  <c r="AP314" i="5" s="1"/>
  <c r="AR314" i="5" s="1"/>
  <c r="AL312" i="5"/>
  <c r="AN312" i="5" s="1"/>
  <c r="AP312" i="5" s="1"/>
  <c r="AR312" i="5" s="1"/>
  <c r="AL311" i="5"/>
  <c r="AN311" i="5" s="1"/>
  <c r="AP311" i="5" s="1"/>
  <c r="AR311" i="5" s="1"/>
  <c r="AL310" i="5"/>
  <c r="AN310" i="5" s="1"/>
  <c r="AP310" i="5" s="1"/>
  <c r="AR310" i="5" s="1"/>
  <c r="AL309" i="5"/>
  <c r="AN309" i="5" s="1"/>
  <c r="AP309" i="5" s="1"/>
  <c r="AR309" i="5" s="1"/>
  <c r="AL307" i="5"/>
  <c r="AN307" i="5" s="1"/>
  <c r="AP307" i="5" s="1"/>
  <c r="AR307" i="5" s="1"/>
  <c r="AL306" i="5"/>
  <c r="AN306" i="5" s="1"/>
  <c r="AP306" i="5" s="1"/>
  <c r="AR306" i="5" s="1"/>
  <c r="AL305" i="5"/>
  <c r="AN305" i="5" s="1"/>
  <c r="AP305" i="5" s="1"/>
  <c r="AR305" i="5" s="1"/>
  <c r="AL304" i="5"/>
  <c r="AN304" i="5" s="1"/>
  <c r="AP304" i="5" s="1"/>
  <c r="AR304" i="5" s="1"/>
  <c r="AL303" i="5"/>
  <c r="AN303" i="5" s="1"/>
  <c r="AP303" i="5" s="1"/>
  <c r="AR303" i="5" s="1"/>
  <c r="AL301" i="5"/>
  <c r="AN301" i="5" s="1"/>
  <c r="AP301" i="5" s="1"/>
  <c r="AR301" i="5" s="1"/>
  <c r="AL300" i="5"/>
  <c r="AN300" i="5" s="1"/>
  <c r="AP300" i="5" s="1"/>
  <c r="AR300" i="5" s="1"/>
  <c r="AL299" i="5"/>
  <c r="AN299" i="5" s="1"/>
  <c r="AP299" i="5" s="1"/>
  <c r="AR299" i="5" s="1"/>
  <c r="AL298" i="5"/>
  <c r="AN298" i="5" s="1"/>
  <c r="AP298" i="5" s="1"/>
  <c r="AR298" i="5" s="1"/>
  <c r="AL296" i="5"/>
  <c r="AN296" i="5" s="1"/>
  <c r="AP296" i="5" s="1"/>
  <c r="AR296" i="5" s="1"/>
  <c r="AL295" i="5"/>
  <c r="AN295" i="5" s="1"/>
  <c r="AP295" i="5" s="1"/>
  <c r="AR295" i="5" s="1"/>
  <c r="AL294" i="5"/>
  <c r="AN294" i="5" s="1"/>
  <c r="AP294" i="5" s="1"/>
  <c r="AR294" i="5" s="1"/>
  <c r="AL291" i="5"/>
  <c r="AN291" i="5" s="1"/>
  <c r="AP291" i="5" s="1"/>
  <c r="AR291" i="5" s="1"/>
  <c r="AL290" i="5"/>
  <c r="AN290" i="5" s="1"/>
  <c r="AP290" i="5" s="1"/>
  <c r="AR290" i="5" s="1"/>
  <c r="AL288" i="5"/>
  <c r="AL286" i="5"/>
  <c r="AN286" i="5" s="1"/>
  <c r="AP286" i="5" s="1"/>
  <c r="AR286" i="5" s="1"/>
  <c r="AL285" i="5"/>
  <c r="AN285" i="5" s="1"/>
  <c r="AP285" i="5" s="1"/>
  <c r="AR285" i="5" s="1"/>
  <c r="AL284" i="5"/>
  <c r="AN284" i="5" s="1"/>
  <c r="AP284" i="5" s="1"/>
  <c r="AR284" i="5" s="1"/>
  <c r="AL282" i="5"/>
  <c r="AN282" i="5" s="1"/>
  <c r="AP282" i="5" s="1"/>
  <c r="AR282" i="5" s="1"/>
  <c r="AL281" i="5"/>
  <c r="AN281" i="5" s="1"/>
  <c r="AP281" i="5" s="1"/>
  <c r="AR281" i="5" s="1"/>
  <c r="AL279" i="5"/>
  <c r="AL267" i="5"/>
  <c r="AN267" i="5" s="1"/>
  <c r="AP267" i="5" s="1"/>
  <c r="AR267" i="5" s="1"/>
  <c r="AL266" i="5"/>
  <c r="AL264" i="5"/>
  <c r="AL262" i="5"/>
  <c r="AL240" i="5"/>
  <c r="AN240" i="5" s="1"/>
  <c r="AP240" i="5" s="1"/>
  <c r="AR240" i="5" s="1"/>
  <c r="AL239" i="5"/>
  <c r="AN239" i="5" s="1"/>
  <c r="AP239" i="5" s="1"/>
  <c r="AR239" i="5" s="1"/>
  <c r="AL238" i="5"/>
  <c r="AN238" i="5" s="1"/>
  <c r="AP238" i="5" s="1"/>
  <c r="AR238" i="5" s="1"/>
  <c r="AL234" i="5"/>
  <c r="AN234" i="5" s="1"/>
  <c r="AP234" i="5" s="1"/>
  <c r="AR234" i="5" s="1"/>
  <c r="AL232" i="5"/>
  <c r="AN232" i="5" s="1"/>
  <c r="AP232" i="5" s="1"/>
  <c r="AR232" i="5" s="1"/>
  <c r="AL231" i="5"/>
  <c r="AN231" i="5" s="1"/>
  <c r="AP231" i="5" s="1"/>
  <c r="AR231" i="5" s="1"/>
  <c r="AL230" i="5"/>
  <c r="AN230" i="5" s="1"/>
  <c r="AP230" i="5" s="1"/>
  <c r="AR230" i="5" s="1"/>
  <c r="AL229" i="5"/>
  <c r="AN229" i="5" s="1"/>
  <c r="AP229" i="5" s="1"/>
  <c r="AR229" i="5" s="1"/>
  <c r="AL228" i="5"/>
  <c r="AN228" i="5" s="1"/>
  <c r="AP228" i="5" s="1"/>
  <c r="AR228" i="5" s="1"/>
  <c r="AL227" i="5"/>
  <c r="AL223" i="5"/>
  <c r="AN223" i="5" s="1"/>
  <c r="AP223" i="5" s="1"/>
  <c r="AR223" i="5" s="1"/>
  <c r="AL222" i="5"/>
  <c r="AN222" i="5" s="1"/>
  <c r="AP222" i="5" s="1"/>
  <c r="AR222" i="5" s="1"/>
  <c r="AL221" i="5"/>
  <c r="AN221" i="5" s="1"/>
  <c r="AP221" i="5" s="1"/>
  <c r="AR221" i="5" s="1"/>
  <c r="AL220" i="5"/>
  <c r="AL218" i="5"/>
  <c r="AN218" i="5" s="1"/>
  <c r="AP218" i="5" s="1"/>
  <c r="AR218" i="5" s="1"/>
  <c r="AL215" i="5"/>
  <c r="AL210" i="5"/>
  <c r="AN210" i="5" s="1"/>
  <c r="AP210" i="5" s="1"/>
  <c r="AR210" i="5" s="1"/>
  <c r="AL209" i="5"/>
  <c r="AN209" i="5" s="1"/>
  <c r="AP209" i="5" s="1"/>
  <c r="AR209" i="5" s="1"/>
  <c r="AL207" i="5"/>
  <c r="AN207" i="5" s="1"/>
  <c r="AP207" i="5" s="1"/>
  <c r="AR207" i="5" s="1"/>
  <c r="AL205" i="5"/>
  <c r="AN205" i="5" s="1"/>
  <c r="AP205" i="5" s="1"/>
  <c r="AR205" i="5" s="1"/>
  <c r="AL203" i="5"/>
  <c r="AN203" i="5" s="1"/>
  <c r="AP203" i="5" s="1"/>
  <c r="AR203" i="5" s="1"/>
  <c r="AL202" i="5"/>
  <c r="AN202" i="5" s="1"/>
  <c r="AP202" i="5" s="1"/>
  <c r="AR202" i="5" s="1"/>
  <c r="AL200" i="5"/>
  <c r="AN200" i="5" s="1"/>
  <c r="AP200" i="5" s="1"/>
  <c r="AR200" i="5" s="1"/>
  <c r="AL199" i="5"/>
  <c r="AN199" i="5" s="1"/>
  <c r="AL197" i="5"/>
  <c r="AN197" i="5" s="1"/>
  <c r="AP197" i="5" s="1"/>
  <c r="AR197" i="5" s="1"/>
  <c r="AL196" i="5"/>
  <c r="AN196" i="5" s="1"/>
  <c r="AP196" i="5" s="1"/>
  <c r="AR196" i="5" s="1"/>
  <c r="AL195" i="5"/>
  <c r="AN195" i="5" s="1"/>
  <c r="AP195" i="5" s="1"/>
  <c r="AR195" i="5" s="1"/>
  <c r="AL189" i="5"/>
  <c r="AN189" i="5" s="1"/>
  <c r="AP189" i="5" s="1"/>
  <c r="AR189" i="5" s="1"/>
  <c r="AL188" i="5"/>
  <c r="AN188" i="5" s="1"/>
  <c r="AP188" i="5" s="1"/>
  <c r="AL186" i="5"/>
  <c r="AL184" i="5"/>
  <c r="AN184" i="5" s="1"/>
  <c r="AP184" i="5" s="1"/>
  <c r="AR184" i="5" s="1"/>
  <c r="AL182" i="5"/>
  <c r="AN182" i="5" s="1"/>
  <c r="AP182" i="5" s="1"/>
  <c r="AR182" i="5" s="1"/>
  <c r="AL181" i="5"/>
  <c r="AN181" i="5" s="1"/>
  <c r="AP181" i="5" s="1"/>
  <c r="AR181" i="5" s="1"/>
  <c r="AL180" i="5"/>
  <c r="AN180" i="5" s="1"/>
  <c r="AP180" i="5" s="1"/>
  <c r="AR180" i="5" s="1"/>
  <c r="AL179" i="5"/>
  <c r="AN179" i="5" s="1"/>
  <c r="AP179" i="5" s="1"/>
  <c r="AR179" i="5" s="1"/>
  <c r="AL178" i="5"/>
  <c r="AN178" i="5" s="1"/>
  <c r="AP178" i="5" s="1"/>
  <c r="AR178" i="5" s="1"/>
  <c r="AL177" i="5"/>
  <c r="AN177" i="5" s="1"/>
  <c r="AP177" i="5" s="1"/>
  <c r="AR177" i="5" s="1"/>
  <c r="AL174" i="5"/>
  <c r="AN174" i="5" s="1"/>
  <c r="AP174" i="5" s="1"/>
  <c r="AR174" i="5" s="1"/>
  <c r="AL173" i="5"/>
  <c r="AN173" i="5" s="1"/>
  <c r="AP173" i="5" s="1"/>
  <c r="AR173" i="5" s="1"/>
  <c r="AL171" i="5"/>
  <c r="AN171" i="5" s="1"/>
  <c r="AP171" i="5" s="1"/>
  <c r="AR171" i="5" s="1"/>
  <c r="AL170" i="5"/>
  <c r="AN170" i="5" s="1"/>
  <c r="AP170" i="5" s="1"/>
  <c r="AR170" i="5" s="1"/>
  <c r="AL167" i="5"/>
  <c r="AN167" i="5" s="1"/>
  <c r="AP167" i="5" s="1"/>
  <c r="AR167" i="5" s="1"/>
  <c r="AL166" i="5"/>
  <c r="AN166" i="5" s="1"/>
  <c r="AP166" i="5" s="1"/>
  <c r="AR166" i="5" s="1"/>
  <c r="AL164" i="5"/>
  <c r="AN164" i="5" s="1"/>
  <c r="AP164" i="5" s="1"/>
  <c r="AR164" i="5" s="1"/>
  <c r="AL162" i="5"/>
  <c r="AN162" i="5" s="1"/>
  <c r="AP162" i="5" s="1"/>
  <c r="AR162" i="5" s="1"/>
  <c r="AL152" i="5"/>
  <c r="AN152" i="5" s="1"/>
  <c r="AP152" i="5" s="1"/>
  <c r="AR152" i="5" s="1"/>
  <c r="AL143" i="5"/>
  <c r="AN143" i="5" s="1"/>
  <c r="AP143" i="5" s="1"/>
  <c r="AR143" i="5" s="1"/>
  <c r="AL142" i="5"/>
  <c r="AN142" i="5" s="1"/>
  <c r="AP142" i="5" s="1"/>
  <c r="AR142" i="5" s="1"/>
  <c r="AL141" i="5"/>
  <c r="AN141" i="5" s="1"/>
  <c r="AP141" i="5" s="1"/>
  <c r="AR141" i="5" s="1"/>
  <c r="AL140" i="5"/>
  <c r="AN140" i="5" s="1"/>
  <c r="AP140" i="5" s="1"/>
  <c r="AR140" i="5" s="1"/>
  <c r="AL139" i="5"/>
  <c r="AN139" i="5" s="1"/>
  <c r="AP139" i="5" s="1"/>
  <c r="AR139" i="5" s="1"/>
  <c r="AL138" i="5"/>
  <c r="AL136" i="5"/>
  <c r="AN136" i="5" s="1"/>
  <c r="AP136" i="5" s="1"/>
  <c r="AR136" i="5" s="1"/>
  <c r="AL135" i="5"/>
  <c r="AN135" i="5" s="1"/>
  <c r="AP135" i="5" s="1"/>
  <c r="AR135" i="5" s="1"/>
  <c r="AL134" i="5"/>
  <c r="AN134" i="5" s="1"/>
  <c r="AP134" i="5" s="1"/>
  <c r="AR134" i="5" s="1"/>
  <c r="AL133" i="5"/>
  <c r="AL131" i="5"/>
  <c r="AN131" i="5" s="1"/>
  <c r="AP131" i="5" s="1"/>
  <c r="AR131" i="5" s="1"/>
  <c r="AL130" i="5"/>
  <c r="AN130" i="5" s="1"/>
  <c r="AP130" i="5" s="1"/>
  <c r="AR130" i="5" s="1"/>
  <c r="AL129" i="5"/>
  <c r="AN129" i="5" s="1"/>
  <c r="AP129" i="5" s="1"/>
  <c r="AR129" i="5" s="1"/>
  <c r="AL128" i="5"/>
  <c r="AN128" i="5" s="1"/>
  <c r="AP128" i="5" s="1"/>
  <c r="AR128" i="5" s="1"/>
  <c r="AL127" i="5"/>
  <c r="AN127" i="5" s="1"/>
  <c r="AP127" i="5" s="1"/>
  <c r="AL116" i="5"/>
  <c r="AN116" i="5" s="1"/>
  <c r="AP116" i="5" s="1"/>
  <c r="AR116" i="5" s="1"/>
  <c r="AL115" i="5"/>
  <c r="AN115" i="5" s="1"/>
  <c r="AP115" i="5" s="1"/>
  <c r="AR115" i="5" s="1"/>
  <c r="AL114" i="5"/>
  <c r="AN114" i="5" s="1"/>
  <c r="AP114" i="5" s="1"/>
  <c r="AR114" i="5" s="1"/>
  <c r="AL112" i="5"/>
  <c r="AN112" i="5" s="1"/>
  <c r="AP112" i="5" s="1"/>
  <c r="AR112" i="5" s="1"/>
  <c r="AL110" i="5"/>
  <c r="AN110" i="5" s="1"/>
  <c r="AP110" i="5" s="1"/>
  <c r="AR110" i="5" s="1"/>
  <c r="AL109" i="5"/>
  <c r="AN109" i="5" s="1"/>
  <c r="AP109" i="5" s="1"/>
  <c r="AR109" i="5" s="1"/>
  <c r="AL108" i="5"/>
  <c r="AN108" i="5" s="1"/>
  <c r="AP108" i="5" s="1"/>
  <c r="AR108" i="5" s="1"/>
  <c r="AL107" i="5"/>
  <c r="AN107" i="5" s="1"/>
  <c r="AP107" i="5" s="1"/>
  <c r="AR107" i="5" s="1"/>
  <c r="AL106" i="5"/>
  <c r="AL104" i="5"/>
  <c r="AN104" i="5" s="1"/>
  <c r="AP104" i="5" s="1"/>
  <c r="AR104" i="5" s="1"/>
  <c r="AL103" i="5"/>
  <c r="AL97" i="5"/>
  <c r="AN97" i="5" s="1"/>
  <c r="AP97" i="5" s="1"/>
  <c r="AR97" i="5" s="1"/>
  <c r="AL91" i="5"/>
  <c r="AN91" i="5" s="1"/>
  <c r="AP91" i="5" s="1"/>
  <c r="AR91" i="5" s="1"/>
  <c r="AL90" i="5"/>
  <c r="AN90" i="5" s="1"/>
  <c r="AP90" i="5" s="1"/>
  <c r="AL88" i="5"/>
  <c r="AL84" i="5"/>
  <c r="AN84" i="5" s="1"/>
  <c r="AP84" i="5" s="1"/>
  <c r="AR84" i="5" s="1"/>
  <c r="AL83" i="5"/>
  <c r="AN83" i="5" s="1"/>
  <c r="AP83" i="5" s="1"/>
  <c r="AR83" i="5" s="1"/>
  <c r="AL82" i="5"/>
  <c r="AN82" i="5" s="1"/>
  <c r="AP82" i="5" s="1"/>
  <c r="AR82" i="5" s="1"/>
  <c r="AL81" i="5"/>
  <c r="AN81" i="5" s="1"/>
  <c r="AP81" i="5" s="1"/>
  <c r="AR81" i="5" s="1"/>
  <c r="AL80" i="5"/>
  <c r="AN80" i="5" s="1"/>
  <c r="AP80" i="5" s="1"/>
  <c r="AL75" i="5"/>
  <c r="AL73" i="5"/>
  <c r="AN73" i="5" s="1"/>
  <c r="AP73" i="5" s="1"/>
  <c r="AR73" i="5" s="1"/>
  <c r="AL62" i="5"/>
  <c r="AL60" i="5"/>
  <c r="AL58" i="5"/>
  <c r="AL56" i="5"/>
  <c r="AN56" i="5" s="1"/>
  <c r="AP56" i="5" s="1"/>
  <c r="AR56" i="5" s="1"/>
  <c r="AL54" i="5"/>
  <c r="AN54" i="5" s="1"/>
  <c r="AL51" i="5"/>
  <c r="AN51" i="5" s="1"/>
  <c r="AP51" i="5" s="1"/>
  <c r="AR51" i="5" s="1"/>
  <c r="AL50" i="5"/>
  <c r="AN50" i="5" s="1"/>
  <c r="AP50" i="5" s="1"/>
  <c r="AR50" i="5" s="1"/>
  <c r="AL49" i="5"/>
  <c r="AN49" i="5" s="1"/>
  <c r="AP49" i="5" s="1"/>
  <c r="AR49" i="5" s="1"/>
  <c r="AL48" i="5"/>
  <c r="AN48" i="5" s="1"/>
  <c r="AP48" i="5" s="1"/>
  <c r="AR48" i="5" s="1"/>
  <c r="AL47" i="5"/>
  <c r="AN47" i="5" s="1"/>
  <c r="AP47" i="5" s="1"/>
  <c r="AR47" i="5" s="1"/>
  <c r="AL46" i="5"/>
  <c r="AN46" i="5" s="1"/>
  <c r="AP46" i="5" s="1"/>
  <c r="AR46" i="5" s="1"/>
  <c r="AL45" i="5"/>
  <c r="AN45" i="5" s="1"/>
  <c r="AP45" i="5" s="1"/>
  <c r="AR45" i="5" s="1"/>
  <c r="AL44" i="5"/>
  <c r="AN44" i="5" s="1"/>
  <c r="AP44" i="5" s="1"/>
  <c r="AR44" i="5" s="1"/>
  <c r="AL43" i="5"/>
  <c r="AN43" i="5" s="1"/>
  <c r="AP43" i="5" s="1"/>
  <c r="AR43" i="5" s="1"/>
  <c r="AL42" i="5"/>
  <c r="AN42" i="5" s="1"/>
  <c r="AP42" i="5" s="1"/>
  <c r="AR42" i="5" s="1"/>
  <c r="AL41" i="5"/>
  <c r="AN41" i="5" s="1"/>
  <c r="AP41" i="5" s="1"/>
  <c r="AR41" i="5" s="1"/>
  <c r="AL40" i="5"/>
  <c r="AN40" i="5" s="1"/>
  <c r="AP40" i="5" s="1"/>
  <c r="AR40" i="5" s="1"/>
  <c r="AL39" i="5"/>
  <c r="AN39" i="5" s="1"/>
  <c r="AP39" i="5" s="1"/>
  <c r="AR39" i="5" s="1"/>
  <c r="AL38" i="5"/>
  <c r="AN38" i="5" s="1"/>
  <c r="AP38" i="5" s="1"/>
  <c r="AR38" i="5" s="1"/>
  <c r="AL37" i="5"/>
  <c r="AN37" i="5" s="1"/>
  <c r="AP37" i="5" s="1"/>
  <c r="AR37" i="5" s="1"/>
  <c r="AL34" i="5"/>
  <c r="AN34" i="5" s="1"/>
  <c r="AP34" i="5" s="1"/>
  <c r="AR34" i="5" s="1"/>
  <c r="AL33" i="5"/>
  <c r="AN33" i="5" s="1"/>
  <c r="AP33" i="5" s="1"/>
  <c r="AR33" i="5" s="1"/>
  <c r="AL32" i="5"/>
  <c r="AN32" i="5" s="1"/>
  <c r="AP32" i="5" s="1"/>
  <c r="AR32" i="5" s="1"/>
  <c r="AL31" i="5"/>
  <c r="AN31" i="5" s="1"/>
  <c r="AP31" i="5" s="1"/>
  <c r="AR31" i="5" s="1"/>
  <c r="AL29" i="5"/>
  <c r="AN29" i="5" s="1"/>
  <c r="AP29" i="5" s="1"/>
  <c r="AR29" i="5" s="1"/>
  <c r="AL28" i="5"/>
  <c r="AN28" i="5" s="1"/>
  <c r="AP28" i="5" s="1"/>
  <c r="AL21" i="5"/>
  <c r="AN21" i="5" s="1"/>
  <c r="AP21" i="5" s="1"/>
  <c r="AR21" i="5" s="1"/>
  <c r="AL20" i="5"/>
  <c r="AN20" i="5" s="1"/>
  <c r="AP20" i="5" s="1"/>
  <c r="AR20" i="5" s="1"/>
  <c r="AL19" i="5"/>
  <c r="AN19" i="5" s="1"/>
  <c r="AP19" i="5" s="1"/>
  <c r="AR19" i="5" s="1"/>
  <c r="AL18" i="5"/>
  <c r="AN18" i="5" s="1"/>
  <c r="AP18" i="5" s="1"/>
  <c r="AR18" i="5" s="1"/>
  <c r="AL17" i="5"/>
  <c r="AN17" i="5" s="1"/>
  <c r="AP17" i="5" s="1"/>
  <c r="AR17" i="5" s="1"/>
  <c r="AL16" i="5"/>
  <c r="AN16" i="5" s="1"/>
  <c r="AP16" i="5" s="1"/>
  <c r="AR16" i="5" s="1"/>
  <c r="AL15" i="5"/>
  <c r="AN15" i="5" s="1"/>
  <c r="AP15" i="5" s="1"/>
  <c r="AR15" i="5" s="1"/>
  <c r="AL14" i="5"/>
  <c r="AN14" i="5" s="1"/>
  <c r="AP14" i="5" s="1"/>
  <c r="AR14" i="5" s="1"/>
  <c r="AL13" i="5"/>
  <c r="AN13" i="5" s="1"/>
  <c r="AP13" i="5" s="1"/>
  <c r="AR13" i="5" s="1"/>
  <c r="AL11" i="5"/>
  <c r="AN11" i="5" s="1"/>
  <c r="AP11" i="5" s="1"/>
  <c r="AR11" i="5" s="1"/>
  <c r="AL10" i="5"/>
  <c r="AN10" i="5" s="1"/>
  <c r="AP10" i="5" s="1"/>
  <c r="AR10" i="5" s="1"/>
  <c r="AL9" i="5"/>
  <c r="AN9" i="5" s="1"/>
  <c r="AP9" i="5" s="1"/>
  <c r="AR9" i="5" s="1"/>
  <c r="AL8" i="5"/>
  <c r="AN8" i="5" s="1"/>
  <c r="AP8" i="5" s="1"/>
  <c r="AR8" i="5" s="1"/>
  <c r="AN106" i="5" l="1"/>
  <c r="V245" i="5"/>
  <c r="T244" i="5"/>
  <c r="V271" i="5"/>
  <c r="T270" i="5"/>
  <c r="AK243" i="5"/>
  <c r="AC374" i="5"/>
  <c r="AA373" i="5"/>
  <c r="AN374" i="5"/>
  <c r="AL373" i="5"/>
  <c r="AR280" i="5"/>
  <c r="AR283" i="5"/>
  <c r="AR289" i="5"/>
  <c r="AC372" i="5"/>
  <c r="AA371" i="5"/>
  <c r="AN372" i="5"/>
  <c r="AN371" i="5" s="1"/>
  <c r="AL371" i="5"/>
  <c r="AK292" i="5"/>
  <c r="AI243" i="5"/>
  <c r="AL265" i="5"/>
  <c r="AP27" i="5"/>
  <c r="AR28" i="5"/>
  <c r="AR27" i="5" s="1"/>
  <c r="AP79" i="5"/>
  <c r="AR80" i="5"/>
  <c r="AR79" i="5" s="1"/>
  <c r="AP89" i="5"/>
  <c r="AR90" i="5"/>
  <c r="AR89" i="5" s="1"/>
  <c r="AP126" i="5"/>
  <c r="AR127" i="5"/>
  <c r="AR126" i="5" s="1"/>
  <c r="AP187" i="5"/>
  <c r="AR188" i="5"/>
  <c r="AR187" i="5" s="1"/>
  <c r="AE68" i="5"/>
  <c r="AG69" i="5"/>
  <c r="AG68" i="5" s="1"/>
  <c r="AP68" i="5"/>
  <c r="AR69" i="5"/>
  <c r="AR68" i="5" s="1"/>
  <c r="AP63" i="5"/>
  <c r="AR64" i="5"/>
  <c r="AR63" i="5" s="1"/>
  <c r="AE63" i="5"/>
  <c r="AG64" i="5"/>
  <c r="AG63" i="5" s="1"/>
  <c r="AH243" i="5"/>
  <c r="AP280" i="5"/>
  <c r="AP283" i="5"/>
  <c r="AP289" i="5"/>
  <c r="AP372" i="5"/>
  <c r="AP371" i="5" s="1"/>
  <c r="AN53" i="5"/>
  <c r="AN52" i="5" s="1"/>
  <c r="AP54" i="5"/>
  <c r="AN198" i="5"/>
  <c r="AP199" i="5"/>
  <c r="AL57" i="5"/>
  <c r="AN58" i="5"/>
  <c r="AL61" i="5"/>
  <c r="AN62" i="5"/>
  <c r="AL74" i="5"/>
  <c r="AN75" i="5"/>
  <c r="AL87" i="5"/>
  <c r="AN88" i="5"/>
  <c r="AL102" i="5"/>
  <c r="AN103" i="5"/>
  <c r="AL132" i="5"/>
  <c r="AN133" i="5"/>
  <c r="AL137" i="5"/>
  <c r="AN138" i="5"/>
  <c r="AL185" i="5"/>
  <c r="AN186" i="5"/>
  <c r="AL214" i="5"/>
  <c r="AN215" i="5"/>
  <c r="AL219" i="5"/>
  <c r="AN220" i="5"/>
  <c r="AL226" i="5"/>
  <c r="AN227" i="5"/>
  <c r="AL261" i="5"/>
  <c r="AN262" i="5"/>
  <c r="AN266" i="5"/>
  <c r="AN265" i="5" s="1"/>
  <c r="AL278" i="5"/>
  <c r="AN279" i="5"/>
  <c r="AL287" i="5"/>
  <c r="AN288" i="5"/>
  <c r="AL369" i="5"/>
  <c r="AL368" i="5" s="1"/>
  <c r="AN370" i="5"/>
  <c r="AN27" i="5"/>
  <c r="AL59" i="5"/>
  <c r="AN60" i="5"/>
  <c r="AN79" i="5"/>
  <c r="AN89" i="5"/>
  <c r="AN126" i="5"/>
  <c r="AN187" i="5"/>
  <c r="AL263" i="5"/>
  <c r="AN264" i="5"/>
  <c r="AN280" i="5"/>
  <c r="AN283" i="5"/>
  <c r="AN289" i="5"/>
  <c r="AL72" i="5"/>
  <c r="AL79" i="5"/>
  <c r="AL89" i="5"/>
  <c r="AL126" i="5"/>
  <c r="AL187" i="5"/>
  <c r="AL280" i="5"/>
  <c r="AL289" i="5"/>
  <c r="AK154" i="5"/>
  <c r="AK153" i="5" s="1"/>
  <c r="AL27" i="5"/>
  <c r="AL53" i="5"/>
  <c r="AL52" i="5" s="1"/>
  <c r="AK5" i="5"/>
  <c r="AK4" i="5" s="1"/>
  <c r="AL198" i="5"/>
  <c r="AL283" i="5"/>
  <c r="AA274" i="5"/>
  <c r="AC274" i="5" s="1"/>
  <c r="AE274" i="5" s="1"/>
  <c r="AG274" i="5" s="1"/>
  <c r="I144" i="5"/>
  <c r="E292" i="5"/>
  <c r="F292" i="5"/>
  <c r="G292" i="5"/>
  <c r="Z360" i="5"/>
  <c r="I360" i="5"/>
  <c r="H360" i="5"/>
  <c r="AA366" i="5"/>
  <c r="AC366" i="5" s="1"/>
  <c r="AE366" i="5" s="1"/>
  <c r="AG366" i="5" s="1"/>
  <c r="AA367" i="5"/>
  <c r="AC367" i="5" s="1"/>
  <c r="AE367" i="5" s="1"/>
  <c r="AG367" i="5" s="1"/>
  <c r="J366" i="5"/>
  <c r="L366" i="5" s="1"/>
  <c r="N366" i="5" s="1"/>
  <c r="P366" i="5" s="1"/>
  <c r="R366" i="5" s="1"/>
  <c r="T366" i="5" s="1"/>
  <c r="V366" i="5" s="1"/>
  <c r="X366" i="5" s="1"/>
  <c r="J367" i="5"/>
  <c r="L367" i="5" s="1"/>
  <c r="N367" i="5" s="1"/>
  <c r="P367" i="5" s="1"/>
  <c r="R367" i="5" s="1"/>
  <c r="T367" i="5" s="1"/>
  <c r="V367" i="5" s="1"/>
  <c r="X367" i="5" s="1"/>
  <c r="AA364" i="5"/>
  <c r="AC364" i="5" s="1"/>
  <c r="AE364" i="5" s="1"/>
  <c r="AG364" i="5" s="1"/>
  <c r="J364" i="5"/>
  <c r="L364" i="5" s="1"/>
  <c r="N364" i="5" s="1"/>
  <c r="P364" i="5" s="1"/>
  <c r="R364" i="5" s="1"/>
  <c r="T364" i="5" s="1"/>
  <c r="V364" i="5" s="1"/>
  <c r="X364" i="5" s="1"/>
  <c r="AA358" i="5"/>
  <c r="AC358" i="5" s="1"/>
  <c r="AE358" i="5" s="1"/>
  <c r="AG358" i="5" s="1"/>
  <c r="Z355" i="5"/>
  <c r="J358" i="5"/>
  <c r="L358" i="5" s="1"/>
  <c r="N358" i="5" s="1"/>
  <c r="P358" i="5" s="1"/>
  <c r="R358" i="5" s="1"/>
  <c r="T358" i="5" s="1"/>
  <c r="V358" i="5" s="1"/>
  <c r="X358" i="5" s="1"/>
  <c r="I355" i="5"/>
  <c r="H355" i="5"/>
  <c r="Z351" i="5"/>
  <c r="I351" i="5"/>
  <c r="H351" i="5"/>
  <c r="Z349" i="5"/>
  <c r="I349" i="5"/>
  <c r="H349" i="5"/>
  <c r="H347" i="5" s="1"/>
  <c r="Z342" i="5"/>
  <c r="I342" i="5"/>
  <c r="H342" i="5"/>
  <c r="Z339" i="5"/>
  <c r="I339" i="5"/>
  <c r="H339" i="5"/>
  <c r="Z334" i="5"/>
  <c r="I334" i="5"/>
  <c r="H334" i="5"/>
  <c r="Z330" i="5"/>
  <c r="I330" i="5"/>
  <c r="H330" i="5"/>
  <c r="Z325" i="5"/>
  <c r="I325" i="5"/>
  <c r="H325" i="5"/>
  <c r="Z321" i="5"/>
  <c r="I321" i="5"/>
  <c r="H321" i="5"/>
  <c r="Z317" i="5"/>
  <c r="I317" i="5"/>
  <c r="H317" i="5"/>
  <c r="Z313" i="5"/>
  <c r="I313" i="5"/>
  <c r="H313" i="5"/>
  <c r="Z302" i="5"/>
  <c r="Z308" i="5"/>
  <c r="I308" i="5"/>
  <c r="H308" i="5"/>
  <c r="I302" i="5"/>
  <c r="H302" i="5"/>
  <c r="Z297" i="5"/>
  <c r="I297" i="5"/>
  <c r="H297" i="5"/>
  <c r="Z293" i="5"/>
  <c r="Z292" i="5" s="1"/>
  <c r="I293" i="5"/>
  <c r="H293" i="5"/>
  <c r="AP106" i="5" l="1"/>
  <c r="V270" i="5"/>
  <c r="X271" i="5"/>
  <c r="X270" i="5" s="1"/>
  <c r="V244" i="5"/>
  <c r="X245" i="5"/>
  <c r="X244" i="5" s="1"/>
  <c r="AP374" i="5"/>
  <c r="AN373" i="5"/>
  <c r="AE374" i="5"/>
  <c r="AC373" i="5"/>
  <c r="AE372" i="5"/>
  <c r="AC371" i="5"/>
  <c r="I347" i="5"/>
  <c r="AP198" i="5"/>
  <c r="AR199" i="5"/>
  <c r="AR198" i="5" s="1"/>
  <c r="AP53" i="5"/>
  <c r="AP52" i="5" s="1"/>
  <c r="AR54" i="5"/>
  <c r="AR53" i="5" s="1"/>
  <c r="AR52" i="5" s="1"/>
  <c r="AR372" i="5"/>
  <c r="AR371" i="5" s="1"/>
  <c r="AN263" i="5"/>
  <c r="AP264" i="5"/>
  <c r="AN59" i="5"/>
  <c r="AP60" i="5"/>
  <c r="AN261" i="5"/>
  <c r="AP262" i="5"/>
  <c r="AN226" i="5"/>
  <c r="AP227" i="5"/>
  <c r="AN219" i="5"/>
  <c r="AP220" i="5"/>
  <c r="AN214" i="5"/>
  <c r="AP215" i="5"/>
  <c r="AN185" i="5"/>
  <c r="AP186" i="5"/>
  <c r="AN137" i="5"/>
  <c r="AP138" i="5"/>
  <c r="AN132" i="5"/>
  <c r="AP133" i="5"/>
  <c r="AN102" i="5"/>
  <c r="AP103" i="5"/>
  <c r="AN87" i="5"/>
  <c r="AP88" i="5"/>
  <c r="AN74" i="5"/>
  <c r="AN72" i="5" s="1"/>
  <c r="AP75" i="5"/>
  <c r="AN61" i="5"/>
  <c r="AP62" i="5"/>
  <c r="AN57" i="5"/>
  <c r="AP58" i="5"/>
  <c r="AN369" i="5"/>
  <c r="AN368" i="5" s="1"/>
  <c r="AP370" i="5"/>
  <c r="AN287" i="5"/>
  <c r="AP288" i="5"/>
  <c r="AN278" i="5"/>
  <c r="AP279" i="5"/>
  <c r="AP266" i="5"/>
  <c r="AP265" i="5" s="1"/>
  <c r="H292" i="5"/>
  <c r="I292" i="5"/>
  <c r="AK242" i="5"/>
  <c r="AK76" i="5" s="1"/>
  <c r="J374" i="5"/>
  <c r="L374" i="5" s="1"/>
  <c r="N374" i="5" s="1"/>
  <c r="H63" i="5"/>
  <c r="J372" i="5"/>
  <c r="I68" i="5"/>
  <c r="J69" i="5"/>
  <c r="AR106" i="5" l="1"/>
  <c r="L372" i="5"/>
  <c r="J371" i="5"/>
  <c r="AG374" i="5"/>
  <c r="AG373" i="5" s="1"/>
  <c r="AE373" i="5"/>
  <c r="AR374" i="5"/>
  <c r="AR373" i="5" s="1"/>
  <c r="AP373" i="5"/>
  <c r="AG372" i="5"/>
  <c r="AG371" i="5" s="1"/>
  <c r="AE371" i="5"/>
  <c r="AK379" i="5"/>
  <c r="AR266" i="5"/>
  <c r="AR265" i="5" s="1"/>
  <c r="AP278" i="5"/>
  <c r="AR279" i="5"/>
  <c r="AR278" i="5" s="1"/>
  <c r="AP287" i="5"/>
  <c r="AR288" i="5"/>
  <c r="AR287" i="5" s="1"/>
  <c r="AP369" i="5"/>
  <c r="AP368" i="5" s="1"/>
  <c r="AR370" i="5"/>
  <c r="AR369" i="5" s="1"/>
  <c r="AR368" i="5" s="1"/>
  <c r="AP57" i="5"/>
  <c r="AR58" i="5"/>
  <c r="AR57" i="5" s="1"/>
  <c r="AP61" i="5"/>
  <c r="AR62" i="5"/>
  <c r="AR61" i="5" s="1"/>
  <c r="AP74" i="5"/>
  <c r="AP72" i="5" s="1"/>
  <c r="AR75" i="5"/>
  <c r="AR74" i="5" s="1"/>
  <c r="AR72" i="5" s="1"/>
  <c r="AP87" i="5"/>
  <c r="AR88" i="5"/>
  <c r="AR87" i="5" s="1"/>
  <c r="AP102" i="5"/>
  <c r="AR103" i="5"/>
  <c r="AR102" i="5" s="1"/>
  <c r="AP132" i="5"/>
  <c r="AR133" i="5"/>
  <c r="AR132" i="5" s="1"/>
  <c r="AP137" i="5"/>
  <c r="AR138" i="5"/>
  <c r="AR137" i="5" s="1"/>
  <c r="AP185" i="5"/>
  <c r="AR186" i="5"/>
  <c r="AR185" i="5" s="1"/>
  <c r="AP214" i="5"/>
  <c r="AR215" i="5"/>
  <c r="AR214" i="5" s="1"/>
  <c r="AP219" i="5"/>
  <c r="AR220" i="5"/>
  <c r="AR219" i="5" s="1"/>
  <c r="AP226" i="5"/>
  <c r="AR227" i="5"/>
  <c r="AR226" i="5" s="1"/>
  <c r="AP261" i="5"/>
  <c r="AR262" i="5"/>
  <c r="AR261" i="5" s="1"/>
  <c r="AP59" i="5"/>
  <c r="AR60" i="5"/>
  <c r="AR59" i="5" s="1"/>
  <c r="AP263" i="5"/>
  <c r="AR264" i="5"/>
  <c r="AR263" i="5" s="1"/>
  <c r="J68" i="5"/>
  <c r="L69" i="5"/>
  <c r="N69" i="5" s="1"/>
  <c r="P69" i="5" s="1"/>
  <c r="P68" i="5" s="1"/>
  <c r="J64" i="5"/>
  <c r="N372" i="5" l="1"/>
  <c r="L371" i="5"/>
  <c r="L68" i="5"/>
  <c r="N68" i="5"/>
  <c r="J63" i="5"/>
  <c r="L64" i="5"/>
  <c r="Y369" i="5"/>
  <c r="Y368" i="5" s="1"/>
  <c r="AA178" i="5"/>
  <c r="AC178" i="5" s="1"/>
  <c r="AE178" i="5" s="1"/>
  <c r="AG178" i="5" s="1"/>
  <c r="AA179" i="5"/>
  <c r="AC179" i="5" s="1"/>
  <c r="AE179" i="5" s="1"/>
  <c r="AG179" i="5" s="1"/>
  <c r="AA180" i="5"/>
  <c r="AC180" i="5" s="1"/>
  <c r="AE180" i="5" s="1"/>
  <c r="AG180" i="5" s="1"/>
  <c r="AA181" i="5"/>
  <c r="AC181" i="5" s="1"/>
  <c r="AE181" i="5" s="1"/>
  <c r="AG181" i="5" s="1"/>
  <c r="J173" i="5"/>
  <c r="L173" i="5" s="1"/>
  <c r="N173" i="5" s="1"/>
  <c r="P173" i="5" s="1"/>
  <c r="R173" i="5" s="1"/>
  <c r="T173" i="5" s="1"/>
  <c r="V173" i="5" s="1"/>
  <c r="X173" i="5" s="1"/>
  <c r="Y171" i="5"/>
  <c r="Y173" i="5"/>
  <c r="AA173" i="5" s="1"/>
  <c r="AC173" i="5" s="1"/>
  <c r="AE173" i="5" s="1"/>
  <c r="AG173" i="5" s="1"/>
  <c r="Y169" i="5"/>
  <c r="AA152" i="5"/>
  <c r="AC152" i="5" s="1"/>
  <c r="AE152" i="5" s="1"/>
  <c r="AG152" i="5" s="1"/>
  <c r="P372" i="5" l="1"/>
  <c r="N371" i="5"/>
  <c r="R69" i="5"/>
  <c r="L63" i="5"/>
  <c r="N64" i="5"/>
  <c r="J178" i="5"/>
  <c r="L178" i="5" s="1"/>
  <c r="N178" i="5" s="1"/>
  <c r="P178" i="5" s="1"/>
  <c r="R178" i="5" s="1"/>
  <c r="T178" i="5" s="1"/>
  <c r="V178" i="5" s="1"/>
  <c r="X178" i="5" s="1"/>
  <c r="AA370" i="5"/>
  <c r="Z369" i="5"/>
  <c r="Z368" i="5" s="1"/>
  <c r="AA365" i="5"/>
  <c r="AC365" i="5" s="1"/>
  <c r="AE365" i="5" s="1"/>
  <c r="AG365" i="5" s="1"/>
  <c r="AA363" i="5"/>
  <c r="AC363" i="5" s="1"/>
  <c r="AE363" i="5" s="1"/>
  <c r="AG363" i="5" s="1"/>
  <c r="AA362" i="5"/>
  <c r="AC362" i="5" s="1"/>
  <c r="AE362" i="5" s="1"/>
  <c r="AG362" i="5" s="1"/>
  <c r="AA361" i="5"/>
  <c r="AC361" i="5" s="1"/>
  <c r="AE361" i="5" s="1"/>
  <c r="AG361" i="5" s="1"/>
  <c r="AA359" i="5"/>
  <c r="AC359" i="5" s="1"/>
  <c r="AE359" i="5" s="1"/>
  <c r="AG359" i="5" s="1"/>
  <c r="AA357" i="5"/>
  <c r="AC357" i="5" s="1"/>
  <c r="AE357" i="5" s="1"/>
  <c r="AG357" i="5" s="1"/>
  <c r="AA356" i="5"/>
  <c r="AC356" i="5" s="1"/>
  <c r="AE356" i="5" s="1"/>
  <c r="AG356" i="5" s="1"/>
  <c r="AA354" i="5"/>
  <c r="AC354" i="5" s="1"/>
  <c r="AE354" i="5" s="1"/>
  <c r="AG354" i="5" s="1"/>
  <c r="AA353" i="5"/>
  <c r="AC353" i="5" s="1"/>
  <c r="AE353" i="5" s="1"/>
  <c r="AG353" i="5" s="1"/>
  <c r="AA352" i="5"/>
  <c r="AC352" i="5" s="1"/>
  <c r="AE352" i="5" s="1"/>
  <c r="AG352" i="5" s="1"/>
  <c r="AA350" i="5"/>
  <c r="AC350" i="5" s="1"/>
  <c r="AE350" i="5" s="1"/>
  <c r="AG350" i="5" s="1"/>
  <c r="AA346" i="5"/>
  <c r="AC346" i="5" s="1"/>
  <c r="AE346" i="5" s="1"/>
  <c r="AG346" i="5" s="1"/>
  <c r="AA345" i="5"/>
  <c r="AC345" i="5" s="1"/>
  <c r="AE345" i="5" s="1"/>
  <c r="AG345" i="5" s="1"/>
  <c r="AA344" i="5"/>
  <c r="AC344" i="5" s="1"/>
  <c r="AE344" i="5" s="1"/>
  <c r="AG344" i="5" s="1"/>
  <c r="AA343" i="5"/>
  <c r="AC343" i="5" s="1"/>
  <c r="AE343" i="5" s="1"/>
  <c r="AG343" i="5" s="1"/>
  <c r="AA341" i="5"/>
  <c r="AC341" i="5" s="1"/>
  <c r="AE341" i="5" s="1"/>
  <c r="AG341" i="5" s="1"/>
  <c r="AA340" i="5"/>
  <c r="AC340" i="5" s="1"/>
  <c r="AE340" i="5" s="1"/>
  <c r="AG340" i="5" s="1"/>
  <c r="AA338" i="5"/>
  <c r="AC338" i="5" s="1"/>
  <c r="AE338" i="5" s="1"/>
  <c r="AG338" i="5" s="1"/>
  <c r="AA337" i="5"/>
  <c r="AC337" i="5" s="1"/>
  <c r="AE337" i="5" s="1"/>
  <c r="AG337" i="5" s="1"/>
  <c r="AA336" i="5"/>
  <c r="AC336" i="5" s="1"/>
  <c r="AE336" i="5" s="1"/>
  <c r="AG336" i="5" s="1"/>
  <c r="AA335" i="5"/>
  <c r="AC335" i="5" s="1"/>
  <c r="AE335" i="5" s="1"/>
  <c r="AG335" i="5" s="1"/>
  <c r="AA333" i="5"/>
  <c r="AC333" i="5" s="1"/>
  <c r="AE333" i="5" s="1"/>
  <c r="AG333" i="5" s="1"/>
  <c r="AA332" i="5"/>
  <c r="AC332" i="5" s="1"/>
  <c r="AE332" i="5" s="1"/>
  <c r="AG332" i="5" s="1"/>
  <c r="AA331" i="5"/>
  <c r="AC331" i="5" s="1"/>
  <c r="AE331" i="5" s="1"/>
  <c r="AG331" i="5" s="1"/>
  <c r="AA329" i="5"/>
  <c r="AC329" i="5" s="1"/>
  <c r="AE329" i="5" s="1"/>
  <c r="AG329" i="5" s="1"/>
  <c r="AA328" i="5"/>
  <c r="AC328" i="5" s="1"/>
  <c r="AE328" i="5" s="1"/>
  <c r="AG328" i="5" s="1"/>
  <c r="AA327" i="5"/>
  <c r="AC327" i="5" s="1"/>
  <c r="AE327" i="5" s="1"/>
  <c r="AG327" i="5" s="1"/>
  <c r="AA326" i="5"/>
  <c r="AC326" i="5" s="1"/>
  <c r="AE326" i="5" s="1"/>
  <c r="AG326" i="5" s="1"/>
  <c r="AA324" i="5"/>
  <c r="AC324" i="5" s="1"/>
  <c r="AE324" i="5" s="1"/>
  <c r="AG324" i="5" s="1"/>
  <c r="AA323" i="5"/>
  <c r="AC323" i="5" s="1"/>
  <c r="AE323" i="5" s="1"/>
  <c r="AG323" i="5" s="1"/>
  <c r="AA322" i="5"/>
  <c r="AC322" i="5" s="1"/>
  <c r="AE322" i="5" s="1"/>
  <c r="AG322" i="5" s="1"/>
  <c r="AA320" i="5"/>
  <c r="AC320" i="5" s="1"/>
  <c r="AE320" i="5" s="1"/>
  <c r="AG320" i="5" s="1"/>
  <c r="AA319" i="5"/>
  <c r="AC319" i="5" s="1"/>
  <c r="AE319" i="5" s="1"/>
  <c r="AG319" i="5" s="1"/>
  <c r="AA318" i="5"/>
  <c r="AC318" i="5" s="1"/>
  <c r="AE318" i="5" s="1"/>
  <c r="AG318" i="5" s="1"/>
  <c r="AA316" i="5"/>
  <c r="AC316" i="5" s="1"/>
  <c r="AE316" i="5" s="1"/>
  <c r="AG316" i="5" s="1"/>
  <c r="AA315" i="5"/>
  <c r="AC315" i="5" s="1"/>
  <c r="AE315" i="5" s="1"/>
  <c r="AG315" i="5" s="1"/>
  <c r="AA314" i="5"/>
  <c r="AC314" i="5" s="1"/>
  <c r="AE314" i="5" s="1"/>
  <c r="AG314" i="5" s="1"/>
  <c r="AA312" i="5"/>
  <c r="AC312" i="5" s="1"/>
  <c r="AE312" i="5" s="1"/>
  <c r="AG312" i="5" s="1"/>
  <c r="AA311" i="5"/>
  <c r="AC311" i="5" s="1"/>
  <c r="AE311" i="5" s="1"/>
  <c r="AG311" i="5" s="1"/>
  <c r="AA310" i="5"/>
  <c r="AC310" i="5" s="1"/>
  <c r="AE310" i="5" s="1"/>
  <c r="AG310" i="5" s="1"/>
  <c r="AA309" i="5"/>
  <c r="AC309" i="5" s="1"/>
  <c r="AE309" i="5" s="1"/>
  <c r="AG309" i="5" s="1"/>
  <c r="AA307" i="5"/>
  <c r="AC307" i="5" s="1"/>
  <c r="AE307" i="5" s="1"/>
  <c r="AG307" i="5" s="1"/>
  <c r="AA306" i="5"/>
  <c r="AC306" i="5" s="1"/>
  <c r="AE306" i="5" s="1"/>
  <c r="AG306" i="5" s="1"/>
  <c r="AA305" i="5"/>
  <c r="AC305" i="5" s="1"/>
  <c r="AE305" i="5" s="1"/>
  <c r="AG305" i="5" s="1"/>
  <c r="AA304" i="5"/>
  <c r="AC304" i="5" s="1"/>
  <c r="AE304" i="5" s="1"/>
  <c r="AG304" i="5" s="1"/>
  <c r="AA303" i="5"/>
  <c r="AC303" i="5" s="1"/>
  <c r="AE303" i="5" s="1"/>
  <c r="AG303" i="5" s="1"/>
  <c r="AA301" i="5"/>
  <c r="AC301" i="5" s="1"/>
  <c r="AE301" i="5" s="1"/>
  <c r="AG301" i="5" s="1"/>
  <c r="AA300" i="5"/>
  <c r="AC300" i="5" s="1"/>
  <c r="AE300" i="5" s="1"/>
  <c r="AG300" i="5" s="1"/>
  <c r="AA299" i="5"/>
  <c r="AC299" i="5" s="1"/>
  <c r="AE299" i="5" s="1"/>
  <c r="AG299" i="5" s="1"/>
  <c r="AA298" i="5"/>
  <c r="AC298" i="5" s="1"/>
  <c r="AE298" i="5" s="1"/>
  <c r="AG298" i="5" s="1"/>
  <c r="AA296" i="5"/>
  <c r="AC296" i="5" s="1"/>
  <c r="AE296" i="5" s="1"/>
  <c r="AG296" i="5" s="1"/>
  <c r="AA295" i="5"/>
  <c r="AC295" i="5" s="1"/>
  <c r="AE295" i="5" s="1"/>
  <c r="AG295" i="5" s="1"/>
  <c r="AA294" i="5"/>
  <c r="AC294" i="5" s="1"/>
  <c r="AE294" i="5" s="1"/>
  <c r="AG294" i="5" s="1"/>
  <c r="AA291" i="5"/>
  <c r="AC291" i="5" s="1"/>
  <c r="AE291" i="5" s="1"/>
  <c r="AG291" i="5" s="1"/>
  <c r="AA290" i="5"/>
  <c r="AC290" i="5" s="1"/>
  <c r="AA288" i="5"/>
  <c r="Z287" i="5"/>
  <c r="AA286" i="5"/>
  <c r="AC286" i="5" s="1"/>
  <c r="AE286" i="5" s="1"/>
  <c r="AG286" i="5" s="1"/>
  <c r="AA284" i="5"/>
  <c r="AC284" i="5" s="1"/>
  <c r="AE284" i="5" s="1"/>
  <c r="AG284" i="5" s="1"/>
  <c r="AA279" i="5"/>
  <c r="Z278" i="5"/>
  <c r="Z243" i="5" s="1"/>
  <c r="AA277" i="5"/>
  <c r="AC277" i="5" s="1"/>
  <c r="AE277" i="5" s="1"/>
  <c r="AG277" i="5" s="1"/>
  <c r="AA276" i="5"/>
  <c r="AC276" i="5" s="1"/>
  <c r="AA267" i="5"/>
  <c r="AC267" i="5" s="1"/>
  <c r="AE267" i="5" s="1"/>
  <c r="AG267" i="5" s="1"/>
  <c r="AA264" i="5"/>
  <c r="AA259" i="5"/>
  <c r="AC259" i="5" s="1"/>
  <c r="AE259" i="5" s="1"/>
  <c r="AG259" i="5" s="1"/>
  <c r="AA258" i="5"/>
  <c r="AC258" i="5" s="1"/>
  <c r="AE258" i="5" s="1"/>
  <c r="AG258" i="5" s="1"/>
  <c r="AA257" i="5"/>
  <c r="AC257" i="5" s="1"/>
  <c r="AE257" i="5" s="1"/>
  <c r="AG257" i="5" s="1"/>
  <c r="AA256" i="5"/>
  <c r="AC256" i="5" s="1"/>
  <c r="AE256" i="5" s="1"/>
  <c r="AG256" i="5" s="1"/>
  <c r="AA255" i="5"/>
  <c r="AC255" i="5" s="1"/>
  <c r="AE255" i="5" s="1"/>
  <c r="AG255" i="5" s="1"/>
  <c r="AA254" i="5"/>
  <c r="AC254" i="5" s="1"/>
  <c r="AE254" i="5" s="1"/>
  <c r="AG254" i="5" s="1"/>
  <c r="AA253" i="5"/>
  <c r="AC253" i="5" s="1"/>
  <c r="AE253" i="5" s="1"/>
  <c r="AG253" i="5" s="1"/>
  <c r="AA251" i="5"/>
  <c r="AA241" i="5"/>
  <c r="AC241" i="5" s="1"/>
  <c r="AE241" i="5" s="1"/>
  <c r="AG241" i="5" s="1"/>
  <c r="AA240" i="5"/>
  <c r="AC240" i="5" s="1"/>
  <c r="AE240" i="5" s="1"/>
  <c r="AG240" i="5" s="1"/>
  <c r="AA239" i="5"/>
  <c r="AC239" i="5" s="1"/>
  <c r="AE239" i="5" s="1"/>
  <c r="AG239" i="5" s="1"/>
  <c r="AA238" i="5"/>
  <c r="AC238" i="5" s="1"/>
  <c r="AE238" i="5" s="1"/>
  <c r="AG238" i="5" s="1"/>
  <c r="Z233" i="5"/>
  <c r="Z154" i="5" s="1"/>
  <c r="Z153" i="5" s="1"/>
  <c r="AA231" i="5"/>
  <c r="AC231" i="5" s="1"/>
  <c r="AE231" i="5" s="1"/>
  <c r="AG231" i="5" s="1"/>
  <c r="AA230" i="5"/>
  <c r="AC230" i="5" s="1"/>
  <c r="AE230" i="5" s="1"/>
  <c r="AG230" i="5" s="1"/>
  <c r="AA229" i="5"/>
  <c r="AC229" i="5" s="1"/>
  <c r="AE229" i="5" s="1"/>
  <c r="AG229" i="5" s="1"/>
  <c r="AA228" i="5"/>
  <c r="AC228" i="5" s="1"/>
  <c r="AE228" i="5" s="1"/>
  <c r="AG228" i="5" s="1"/>
  <c r="AA227" i="5"/>
  <c r="AC227" i="5" s="1"/>
  <c r="AE227" i="5" s="1"/>
  <c r="AG227" i="5" s="1"/>
  <c r="AA223" i="5"/>
  <c r="AC223" i="5" s="1"/>
  <c r="AE223" i="5" s="1"/>
  <c r="AG223" i="5" s="1"/>
  <c r="AA222" i="5"/>
  <c r="AC222" i="5" s="1"/>
  <c r="AE222" i="5" s="1"/>
  <c r="AG222" i="5" s="1"/>
  <c r="AA218" i="5"/>
  <c r="AC218" i="5" s="1"/>
  <c r="AE218" i="5" s="1"/>
  <c r="AG218" i="5" s="1"/>
  <c r="AA215" i="5"/>
  <c r="AA210" i="5"/>
  <c r="AC210" i="5" s="1"/>
  <c r="AE210" i="5" s="1"/>
  <c r="AG210" i="5" s="1"/>
  <c r="AA209" i="5"/>
  <c r="AC209" i="5" s="1"/>
  <c r="AE209" i="5" s="1"/>
  <c r="AG209" i="5" s="1"/>
  <c r="AA205" i="5"/>
  <c r="AC205" i="5" s="1"/>
  <c r="AE205" i="5" s="1"/>
  <c r="AG205" i="5" s="1"/>
  <c r="AA203" i="5"/>
  <c r="AC203" i="5" s="1"/>
  <c r="AE203" i="5" s="1"/>
  <c r="AG203" i="5" s="1"/>
  <c r="AA202" i="5"/>
  <c r="AC202" i="5" s="1"/>
  <c r="AE202" i="5" s="1"/>
  <c r="AG202" i="5" s="1"/>
  <c r="AA200" i="5"/>
  <c r="AC200" i="5" s="1"/>
  <c r="AE200" i="5" s="1"/>
  <c r="AG200" i="5" s="1"/>
  <c r="AA196" i="5"/>
  <c r="AC196" i="5" s="1"/>
  <c r="AE196" i="5" s="1"/>
  <c r="AG196" i="5" s="1"/>
  <c r="AA194" i="5"/>
  <c r="AC194" i="5" s="1"/>
  <c r="AE194" i="5" s="1"/>
  <c r="AG194" i="5" s="1"/>
  <c r="AA193" i="5"/>
  <c r="AC193" i="5" s="1"/>
  <c r="AE193" i="5" s="1"/>
  <c r="AG193" i="5" s="1"/>
  <c r="AA186" i="5"/>
  <c r="AA184" i="5"/>
  <c r="AC184" i="5" s="1"/>
  <c r="AE184" i="5" s="1"/>
  <c r="AG184" i="5" s="1"/>
  <c r="AA182" i="5"/>
  <c r="AC182" i="5" s="1"/>
  <c r="AE182" i="5" s="1"/>
  <c r="AG182" i="5" s="1"/>
  <c r="AA177" i="5"/>
  <c r="AC177" i="5" s="1"/>
  <c r="AE177" i="5" s="1"/>
  <c r="AG177" i="5" s="1"/>
  <c r="AA171" i="5"/>
  <c r="AC171" i="5" s="1"/>
  <c r="AE171" i="5" s="1"/>
  <c r="AG171" i="5" s="1"/>
  <c r="AA169" i="5"/>
  <c r="AC169" i="5" s="1"/>
  <c r="AE169" i="5" s="1"/>
  <c r="AG169" i="5" s="1"/>
  <c r="AA168" i="5"/>
  <c r="AC168" i="5" s="1"/>
  <c r="AE168" i="5" s="1"/>
  <c r="AG168" i="5" s="1"/>
  <c r="AA166" i="5"/>
  <c r="AC166" i="5" s="1"/>
  <c r="AE166" i="5" s="1"/>
  <c r="AG166" i="5" s="1"/>
  <c r="AA164" i="5"/>
  <c r="AC164" i="5" s="1"/>
  <c r="AE164" i="5" s="1"/>
  <c r="AG164" i="5" s="1"/>
  <c r="AA162" i="5"/>
  <c r="AC162" i="5" s="1"/>
  <c r="AE162" i="5" s="1"/>
  <c r="AG162" i="5" s="1"/>
  <c r="AA156" i="5"/>
  <c r="AC156" i="5" s="1"/>
  <c r="AE156" i="5" s="1"/>
  <c r="AG156" i="5" s="1"/>
  <c r="AA142" i="5"/>
  <c r="AC142" i="5" s="1"/>
  <c r="AE142" i="5" s="1"/>
  <c r="AG142" i="5" s="1"/>
  <c r="AA140" i="5"/>
  <c r="AC140" i="5" s="1"/>
  <c r="AE140" i="5" s="1"/>
  <c r="AG140" i="5" s="1"/>
  <c r="AA139" i="5"/>
  <c r="AC139" i="5" s="1"/>
  <c r="AE139" i="5" s="1"/>
  <c r="AG139" i="5" s="1"/>
  <c r="AA138" i="5"/>
  <c r="AC138" i="5" s="1"/>
  <c r="AE138" i="5" s="1"/>
  <c r="AG138" i="5" s="1"/>
  <c r="AA136" i="5"/>
  <c r="AC136" i="5" s="1"/>
  <c r="AE136" i="5" s="1"/>
  <c r="AG136" i="5" s="1"/>
  <c r="AA135" i="5"/>
  <c r="AC135" i="5" s="1"/>
  <c r="AE135" i="5" s="1"/>
  <c r="AG135" i="5" s="1"/>
  <c r="AA134" i="5"/>
  <c r="AC134" i="5" s="1"/>
  <c r="AE134" i="5" s="1"/>
  <c r="AG134" i="5" s="1"/>
  <c r="AA133" i="5"/>
  <c r="AC133" i="5" s="1"/>
  <c r="AE133" i="5" s="1"/>
  <c r="AG133" i="5" s="1"/>
  <c r="AA131" i="5"/>
  <c r="AC131" i="5" s="1"/>
  <c r="AE131" i="5" s="1"/>
  <c r="AG131" i="5" s="1"/>
  <c r="AA130" i="5"/>
  <c r="AC130" i="5" s="1"/>
  <c r="AE130" i="5" s="1"/>
  <c r="AG130" i="5" s="1"/>
  <c r="AA125" i="5"/>
  <c r="AA121" i="5"/>
  <c r="Z120" i="5"/>
  <c r="Z119" i="5" s="1"/>
  <c r="AA114" i="5"/>
  <c r="AC114" i="5" s="1"/>
  <c r="AE114" i="5" s="1"/>
  <c r="AG114" i="5" s="1"/>
  <c r="AA110" i="5"/>
  <c r="AC110" i="5" s="1"/>
  <c r="AE110" i="5" s="1"/>
  <c r="AG110" i="5" s="1"/>
  <c r="AA109" i="5"/>
  <c r="AC109" i="5" s="1"/>
  <c r="AE109" i="5" s="1"/>
  <c r="AG109" i="5" s="1"/>
  <c r="AA107" i="5"/>
  <c r="AC107" i="5" s="1"/>
  <c r="AE107" i="5" s="1"/>
  <c r="AG107" i="5" s="1"/>
  <c r="AA106" i="5"/>
  <c r="AA104" i="5"/>
  <c r="AC104" i="5" s="1"/>
  <c r="AE104" i="5" s="1"/>
  <c r="AG104" i="5" s="1"/>
  <c r="AA103" i="5"/>
  <c r="AC103" i="5" s="1"/>
  <c r="AA99" i="5"/>
  <c r="AC99" i="5" s="1"/>
  <c r="AE99" i="5" s="1"/>
  <c r="AG99" i="5" s="1"/>
  <c r="AA97" i="5"/>
  <c r="AC97" i="5" s="1"/>
  <c r="AA91" i="5"/>
  <c r="AC91" i="5" s="1"/>
  <c r="AE91" i="5" s="1"/>
  <c r="AG91" i="5" s="1"/>
  <c r="AA90" i="5"/>
  <c r="AC90" i="5" s="1"/>
  <c r="AA86" i="5"/>
  <c r="AA81" i="5"/>
  <c r="AC81" i="5" s="1"/>
  <c r="AE81" i="5" s="1"/>
  <c r="AG81" i="5" s="1"/>
  <c r="AA80" i="5"/>
  <c r="AC80" i="5" s="1"/>
  <c r="AE80" i="5" s="1"/>
  <c r="AG80" i="5" s="1"/>
  <c r="AA75" i="5"/>
  <c r="AA73" i="5"/>
  <c r="AC73" i="5" s="1"/>
  <c r="AE73" i="5" s="1"/>
  <c r="AG73" i="5" s="1"/>
  <c r="AA62" i="5"/>
  <c r="AA60" i="5"/>
  <c r="AA58" i="5"/>
  <c r="Z53" i="5"/>
  <c r="Z52" i="5" s="1"/>
  <c r="AA51" i="5"/>
  <c r="AC51" i="5" s="1"/>
  <c r="AE51" i="5" s="1"/>
  <c r="AG51" i="5" s="1"/>
  <c r="AA50" i="5"/>
  <c r="AC50" i="5" s="1"/>
  <c r="AE50" i="5" s="1"/>
  <c r="AG50" i="5" s="1"/>
  <c r="AA49" i="5"/>
  <c r="AC49" i="5" s="1"/>
  <c r="AE49" i="5" s="1"/>
  <c r="AG49" i="5" s="1"/>
  <c r="AA48" i="5"/>
  <c r="AC48" i="5" s="1"/>
  <c r="AE48" i="5" s="1"/>
  <c r="AG48" i="5" s="1"/>
  <c r="AA47" i="5"/>
  <c r="AC47" i="5" s="1"/>
  <c r="AE47" i="5" s="1"/>
  <c r="AG47" i="5" s="1"/>
  <c r="AA46" i="5"/>
  <c r="AC46" i="5" s="1"/>
  <c r="AE46" i="5" s="1"/>
  <c r="AG46" i="5" s="1"/>
  <c r="AA45" i="5"/>
  <c r="AC45" i="5" s="1"/>
  <c r="AE45" i="5" s="1"/>
  <c r="AG45" i="5" s="1"/>
  <c r="AA44" i="5"/>
  <c r="AC44" i="5" s="1"/>
  <c r="AE44" i="5" s="1"/>
  <c r="AG44" i="5" s="1"/>
  <c r="AA43" i="5"/>
  <c r="AC43" i="5" s="1"/>
  <c r="AE43" i="5" s="1"/>
  <c r="AG43" i="5" s="1"/>
  <c r="AA42" i="5"/>
  <c r="AC42" i="5" s="1"/>
  <c r="AE42" i="5" s="1"/>
  <c r="AG42" i="5" s="1"/>
  <c r="AA41" i="5"/>
  <c r="AC41" i="5" s="1"/>
  <c r="AE41" i="5" s="1"/>
  <c r="AG41" i="5" s="1"/>
  <c r="AA40" i="5"/>
  <c r="AC40" i="5" s="1"/>
  <c r="AE40" i="5" s="1"/>
  <c r="AG40" i="5" s="1"/>
  <c r="AA39" i="5"/>
  <c r="AC39" i="5" s="1"/>
  <c r="AE39" i="5" s="1"/>
  <c r="AG39" i="5" s="1"/>
  <c r="AA38" i="5"/>
  <c r="AC38" i="5" s="1"/>
  <c r="AE38" i="5" s="1"/>
  <c r="AG38" i="5" s="1"/>
  <c r="AA37" i="5"/>
  <c r="AC37" i="5" s="1"/>
  <c r="AE37" i="5" s="1"/>
  <c r="AG37" i="5" s="1"/>
  <c r="AA33" i="5"/>
  <c r="AC33" i="5" s="1"/>
  <c r="AE33" i="5" s="1"/>
  <c r="AG33" i="5" s="1"/>
  <c r="AA32" i="5"/>
  <c r="AC32" i="5" s="1"/>
  <c r="AE32" i="5" s="1"/>
  <c r="AG32" i="5" s="1"/>
  <c r="Z30" i="5"/>
  <c r="AA29" i="5"/>
  <c r="AC29" i="5" s="1"/>
  <c r="AE29" i="5" s="1"/>
  <c r="AG29" i="5" s="1"/>
  <c r="AA28" i="5"/>
  <c r="AC28" i="5" s="1"/>
  <c r="AA26" i="5"/>
  <c r="AC26" i="5" s="1"/>
  <c r="AE26" i="5" s="1"/>
  <c r="AG26" i="5" s="1"/>
  <c r="AA25" i="5"/>
  <c r="AC25" i="5" s="1"/>
  <c r="AE25" i="5" s="1"/>
  <c r="AG25" i="5" s="1"/>
  <c r="AA24" i="5"/>
  <c r="AC24" i="5" s="1"/>
  <c r="AE24" i="5" s="1"/>
  <c r="AG24" i="5" s="1"/>
  <c r="AA23" i="5"/>
  <c r="AC23" i="5" s="1"/>
  <c r="AE23" i="5" s="1"/>
  <c r="AG23" i="5" s="1"/>
  <c r="AA22" i="5"/>
  <c r="AC22" i="5" s="1"/>
  <c r="AE22" i="5" s="1"/>
  <c r="AG22" i="5" s="1"/>
  <c r="AA13" i="5"/>
  <c r="AC13" i="5" s="1"/>
  <c r="AE13" i="5" s="1"/>
  <c r="AG13" i="5" s="1"/>
  <c r="AA11" i="5"/>
  <c r="AC11" i="5" s="1"/>
  <c r="AE11" i="5" s="1"/>
  <c r="AG11" i="5" s="1"/>
  <c r="AA10" i="5"/>
  <c r="AC10" i="5" s="1"/>
  <c r="AE10" i="5" s="1"/>
  <c r="AG10" i="5" s="1"/>
  <c r="AA9" i="5"/>
  <c r="AC9" i="5" s="1"/>
  <c r="AE9" i="5" s="1"/>
  <c r="AG9" i="5" s="1"/>
  <c r="AA8" i="5"/>
  <c r="AC8" i="5" s="1"/>
  <c r="AE8" i="5" s="1"/>
  <c r="AG8" i="5" s="1"/>
  <c r="Z6" i="5"/>
  <c r="AH30" i="5"/>
  <c r="E7" i="5"/>
  <c r="F7" i="5"/>
  <c r="E30" i="5"/>
  <c r="F30" i="5"/>
  <c r="E53" i="5"/>
  <c r="E52" i="5" s="1"/>
  <c r="E79" i="5"/>
  <c r="E87" i="5"/>
  <c r="E100" i="5"/>
  <c r="E105" i="5"/>
  <c r="F105" i="5"/>
  <c r="F76" i="5" s="1"/>
  <c r="E124" i="5"/>
  <c r="E119" i="5" s="1"/>
  <c r="E155" i="5"/>
  <c r="E160" i="5"/>
  <c r="E165" i="5"/>
  <c r="F165" i="5"/>
  <c r="E187" i="5"/>
  <c r="E190" i="5"/>
  <c r="E192" i="5"/>
  <c r="F192" i="5"/>
  <c r="F198" i="5"/>
  <c r="E204" i="5"/>
  <c r="F204" i="5"/>
  <c r="E208" i="5"/>
  <c r="E216" i="5"/>
  <c r="E219" i="5"/>
  <c r="E224" i="5"/>
  <c r="E226" i="5"/>
  <c r="E233" i="5"/>
  <c r="F233" i="5"/>
  <c r="E236" i="5"/>
  <c r="F246" i="5"/>
  <c r="E261" i="5"/>
  <c r="E263" i="5"/>
  <c r="F263" i="5"/>
  <c r="E265" i="5"/>
  <c r="E272" i="5"/>
  <c r="E270" i="5" s="1"/>
  <c r="E278" i="5"/>
  <c r="F278" i="5"/>
  <c r="E280" i="5"/>
  <c r="E283" i="5"/>
  <c r="F283" i="5"/>
  <c r="E287" i="5"/>
  <c r="E289" i="5"/>
  <c r="F289" i="5"/>
  <c r="AC106" i="5" l="1"/>
  <c r="R68" i="5"/>
  <c r="T69" i="5"/>
  <c r="R372" i="5"/>
  <c r="P371" i="5"/>
  <c r="P64" i="5"/>
  <c r="P63" i="5" s="1"/>
  <c r="R63" i="5" s="1"/>
  <c r="T63" i="5" s="1"/>
  <c r="AG132" i="5"/>
  <c r="AG252" i="5"/>
  <c r="AE252" i="5"/>
  <c r="N63" i="5"/>
  <c r="AC27" i="5"/>
  <c r="AE28" i="5"/>
  <c r="AC89" i="5"/>
  <c r="AE90" i="5"/>
  <c r="AC96" i="5"/>
  <c r="AE97" i="5"/>
  <c r="AC102" i="5"/>
  <c r="AE103" i="5"/>
  <c r="AC275" i="5"/>
  <c r="AE276" i="5"/>
  <c r="AC289" i="5"/>
  <c r="AE290" i="5"/>
  <c r="AE132" i="5"/>
  <c r="AC132" i="5"/>
  <c r="AC252" i="5"/>
  <c r="AA59" i="5"/>
  <c r="AC60" i="5"/>
  <c r="AA120" i="5"/>
  <c r="AC121" i="5"/>
  <c r="AA185" i="5"/>
  <c r="AC186" i="5"/>
  <c r="AA214" i="5"/>
  <c r="AC215" i="5"/>
  <c r="AA369" i="5"/>
  <c r="AA368" i="5" s="1"/>
  <c r="AC370" i="5"/>
  <c r="Z5" i="5"/>
  <c r="Z4" i="5" s="1"/>
  <c r="AA57" i="5"/>
  <c r="AC58" i="5"/>
  <c r="AA61" i="5"/>
  <c r="AC62" i="5"/>
  <c r="AA74" i="5"/>
  <c r="AC75" i="5"/>
  <c r="AA85" i="5"/>
  <c r="AC86" i="5"/>
  <c r="AA124" i="5"/>
  <c r="AC125" i="5"/>
  <c r="AA250" i="5"/>
  <c r="AC251" i="5"/>
  <c r="AA263" i="5"/>
  <c r="AC264" i="5"/>
  <c r="AA278" i="5"/>
  <c r="AC279" i="5"/>
  <c r="AA287" i="5"/>
  <c r="AC288" i="5"/>
  <c r="AA72" i="5"/>
  <c r="AA89" i="5"/>
  <c r="AA96" i="5"/>
  <c r="AA102" i="5"/>
  <c r="AA132" i="5"/>
  <c r="AA275" i="5"/>
  <c r="AA289" i="5"/>
  <c r="AA27" i="5"/>
  <c r="E78" i="5"/>
  <c r="E77" i="5" s="1"/>
  <c r="AA252" i="5"/>
  <c r="Z242" i="5"/>
  <c r="E243" i="5"/>
  <c r="E242" i="5" s="1"/>
  <c r="F5" i="5"/>
  <c r="F4" i="5" s="1"/>
  <c r="E5" i="5"/>
  <c r="E4" i="5" s="1"/>
  <c r="Z77" i="5"/>
  <c r="E154" i="5"/>
  <c r="E153" i="5" s="1"/>
  <c r="E6" i="5"/>
  <c r="F6" i="5"/>
  <c r="AJ251" i="5"/>
  <c r="AJ247" i="5"/>
  <c r="AJ246" i="5" s="1"/>
  <c r="I246" i="5"/>
  <c r="H287" i="5"/>
  <c r="I287" i="5"/>
  <c r="Y287" i="5"/>
  <c r="D152" i="5"/>
  <c r="H152" i="5" s="1"/>
  <c r="J152" i="5" s="1"/>
  <c r="L152" i="5" s="1"/>
  <c r="N152" i="5" s="1"/>
  <c r="P152" i="5" s="1"/>
  <c r="R152" i="5" s="1"/>
  <c r="T152" i="5" s="1"/>
  <c r="V152" i="5" s="1"/>
  <c r="X152" i="5" s="1"/>
  <c r="J202" i="5"/>
  <c r="L202" i="5" s="1"/>
  <c r="N202" i="5" s="1"/>
  <c r="P202" i="5" s="1"/>
  <c r="R202" i="5" s="1"/>
  <c r="T202" i="5" s="1"/>
  <c r="V202" i="5" s="1"/>
  <c r="X202" i="5" s="1"/>
  <c r="J200" i="5"/>
  <c r="L200" i="5" s="1"/>
  <c r="N200" i="5" s="1"/>
  <c r="P200" i="5" s="1"/>
  <c r="R200" i="5" s="1"/>
  <c r="T200" i="5" s="1"/>
  <c r="V200" i="5" s="1"/>
  <c r="X200" i="5" s="1"/>
  <c r="J167" i="5"/>
  <c r="L167" i="5" s="1"/>
  <c r="N167" i="5" s="1"/>
  <c r="P167" i="5" s="1"/>
  <c r="R167" i="5" s="1"/>
  <c r="T167" i="5" s="1"/>
  <c r="V167" i="5" s="1"/>
  <c r="X167" i="5" s="1"/>
  <c r="J168" i="5"/>
  <c r="L168" i="5" s="1"/>
  <c r="N168" i="5" s="1"/>
  <c r="P168" i="5" s="1"/>
  <c r="R168" i="5" s="1"/>
  <c r="T168" i="5" s="1"/>
  <c r="V168" i="5" s="1"/>
  <c r="X168" i="5" s="1"/>
  <c r="J169" i="5"/>
  <c r="L169" i="5" s="1"/>
  <c r="N169" i="5" s="1"/>
  <c r="P169" i="5" s="1"/>
  <c r="R169" i="5" s="1"/>
  <c r="T169" i="5" s="1"/>
  <c r="V169" i="5" s="1"/>
  <c r="X169" i="5" s="1"/>
  <c r="J170" i="5"/>
  <c r="L170" i="5" s="1"/>
  <c r="N170" i="5" s="1"/>
  <c r="P170" i="5" s="1"/>
  <c r="R170" i="5" s="1"/>
  <c r="T170" i="5" s="1"/>
  <c r="V170" i="5" s="1"/>
  <c r="X170" i="5" s="1"/>
  <c r="J171" i="5"/>
  <c r="L171" i="5" s="1"/>
  <c r="N171" i="5" s="1"/>
  <c r="P171" i="5" s="1"/>
  <c r="R171" i="5" s="1"/>
  <c r="T171" i="5" s="1"/>
  <c r="V171" i="5" s="1"/>
  <c r="X171" i="5" s="1"/>
  <c r="I369" i="5"/>
  <c r="I368" i="5" s="1"/>
  <c r="H369" i="5"/>
  <c r="H368" i="5" s="1"/>
  <c r="J370" i="5"/>
  <c r="L370" i="5" s="1"/>
  <c r="AE106" i="5" l="1"/>
  <c r="Z76" i="5"/>
  <c r="R371" i="5"/>
  <c r="T372" i="5"/>
  <c r="V69" i="5"/>
  <c r="T68" i="5"/>
  <c r="V63" i="5"/>
  <c r="Z379" i="5"/>
  <c r="R64" i="5"/>
  <c r="T64" i="5" s="1"/>
  <c r="V64" i="5" s="1"/>
  <c r="X64" i="5" s="1"/>
  <c r="AA119" i="5"/>
  <c r="AE289" i="5"/>
  <c r="AG290" i="5"/>
  <c r="AG289" i="5" s="1"/>
  <c r="AE275" i="5"/>
  <c r="AG276" i="5"/>
  <c r="AG275" i="5" s="1"/>
  <c r="AE102" i="5"/>
  <c r="AG103" i="5"/>
  <c r="AG102" i="5" s="1"/>
  <c r="AE96" i="5"/>
  <c r="AG97" i="5"/>
  <c r="AG96" i="5" s="1"/>
  <c r="AE89" i="5"/>
  <c r="AG90" i="5"/>
  <c r="AG89" i="5" s="1"/>
  <c r="AE27" i="5"/>
  <c r="AG28" i="5"/>
  <c r="AG27" i="5" s="1"/>
  <c r="AC369" i="5"/>
  <c r="AC368" i="5" s="1"/>
  <c r="AE370" i="5"/>
  <c r="AC214" i="5"/>
  <c r="AE215" i="5"/>
  <c r="AC185" i="5"/>
  <c r="AE186" i="5"/>
  <c r="AC120" i="5"/>
  <c r="AE121" i="5"/>
  <c r="AC59" i="5"/>
  <c r="AE60" i="5"/>
  <c r="L369" i="5"/>
  <c r="L368" i="5" s="1"/>
  <c r="N370" i="5"/>
  <c r="P370" i="5" s="1"/>
  <c r="R370" i="5" s="1"/>
  <c r="AC287" i="5"/>
  <c r="AE288" i="5"/>
  <c r="AC278" i="5"/>
  <c r="AE279" i="5"/>
  <c r="AC263" i="5"/>
  <c r="AE264" i="5"/>
  <c r="AC250" i="5"/>
  <c r="AE251" i="5"/>
  <c r="AC124" i="5"/>
  <c r="AE125" i="5"/>
  <c r="AC85" i="5"/>
  <c r="AE86" i="5"/>
  <c r="AC74" i="5"/>
  <c r="AC72" i="5" s="1"/>
  <c r="AE75" i="5"/>
  <c r="AC61" i="5"/>
  <c r="AE62" i="5"/>
  <c r="AC57" i="5"/>
  <c r="AE58" i="5"/>
  <c r="E76" i="5"/>
  <c r="E379" i="5" s="1"/>
  <c r="AL247" i="5"/>
  <c r="AL246" i="5" s="1"/>
  <c r="AJ250" i="5"/>
  <c r="AL251" i="5"/>
  <c r="AI242" i="5"/>
  <c r="J369" i="5"/>
  <c r="J368" i="5" s="1"/>
  <c r="F379" i="5"/>
  <c r="I30" i="5"/>
  <c r="G30" i="5"/>
  <c r="C30" i="5"/>
  <c r="B30" i="5"/>
  <c r="J62" i="5"/>
  <c r="AG106" i="5" l="1"/>
  <c r="R369" i="5"/>
  <c r="R368" i="5" s="1"/>
  <c r="T370" i="5"/>
  <c r="T371" i="5"/>
  <c r="V372" i="5"/>
  <c r="X63" i="5"/>
  <c r="X69" i="5"/>
  <c r="X68" i="5" s="1"/>
  <c r="V68" i="5"/>
  <c r="AC119" i="5"/>
  <c r="AE57" i="5"/>
  <c r="AG58" i="5"/>
  <c r="AG57" i="5" s="1"/>
  <c r="AE61" i="5"/>
  <c r="AG62" i="5"/>
  <c r="AG61" i="5" s="1"/>
  <c r="AE74" i="5"/>
  <c r="AE72" i="5" s="1"/>
  <c r="AG75" i="5"/>
  <c r="AG74" i="5" s="1"/>
  <c r="AG72" i="5" s="1"/>
  <c r="AE85" i="5"/>
  <c r="AG86" i="5"/>
  <c r="AG85" i="5" s="1"/>
  <c r="AE124" i="5"/>
  <c r="AG125" i="5"/>
  <c r="AG124" i="5" s="1"/>
  <c r="AE250" i="5"/>
  <c r="AG251" i="5"/>
  <c r="AG250" i="5" s="1"/>
  <c r="AE263" i="5"/>
  <c r="AG264" i="5"/>
  <c r="AG263" i="5" s="1"/>
  <c r="AE278" i="5"/>
  <c r="AG279" i="5"/>
  <c r="AG278" i="5" s="1"/>
  <c r="AE287" i="5"/>
  <c r="AG288" i="5"/>
  <c r="AG287" i="5" s="1"/>
  <c r="AE59" i="5"/>
  <c r="AG60" i="5"/>
  <c r="AG59" i="5" s="1"/>
  <c r="AE120" i="5"/>
  <c r="AE119" i="5" s="1"/>
  <c r="AG121" i="5"/>
  <c r="AG120" i="5" s="1"/>
  <c r="AG119" i="5" s="1"/>
  <c r="AE185" i="5"/>
  <c r="AG186" i="5"/>
  <c r="AG185" i="5" s="1"/>
  <c r="AE214" i="5"/>
  <c r="AG215" i="5"/>
  <c r="AG214" i="5" s="1"/>
  <c r="AE369" i="5"/>
  <c r="AE368" i="5" s="1"/>
  <c r="AG370" i="5"/>
  <c r="AG369" i="5" s="1"/>
  <c r="AG368" i="5" s="1"/>
  <c r="N369" i="5"/>
  <c r="N368" i="5" s="1"/>
  <c r="P369" i="5"/>
  <c r="P368" i="5" s="1"/>
  <c r="AL250" i="5"/>
  <c r="AN251" i="5"/>
  <c r="AN247" i="5"/>
  <c r="AN246" i="5" s="1"/>
  <c r="J61" i="5"/>
  <c r="L62" i="5"/>
  <c r="J113" i="5"/>
  <c r="L113" i="5" s="1"/>
  <c r="N113" i="5" s="1"/>
  <c r="P113" i="5" s="1"/>
  <c r="R113" i="5" s="1"/>
  <c r="T113" i="5" s="1"/>
  <c r="V113" i="5" s="1"/>
  <c r="X113" i="5" s="1"/>
  <c r="V371" i="5" l="1"/>
  <c r="X372" i="5"/>
  <c r="X371" i="5" s="1"/>
  <c r="T369" i="5"/>
  <c r="T368" i="5" s="1"/>
  <c r="V370" i="5"/>
  <c r="L61" i="5"/>
  <c r="N62" i="5"/>
  <c r="AP247" i="5"/>
  <c r="AP246" i="5" s="1"/>
  <c r="AN250" i="5"/>
  <c r="AP251" i="5"/>
  <c r="J44" i="5"/>
  <c r="L44" i="5" s="1"/>
  <c r="N44" i="5" s="1"/>
  <c r="J45" i="5"/>
  <c r="L45" i="5" s="1"/>
  <c r="N45" i="5" s="1"/>
  <c r="J46" i="5"/>
  <c r="L46" i="5" s="1"/>
  <c r="N46" i="5" s="1"/>
  <c r="J47" i="5"/>
  <c r="L47" i="5" s="1"/>
  <c r="N47" i="5" s="1"/>
  <c r="J48" i="5"/>
  <c r="L48" i="5" s="1"/>
  <c r="N48" i="5" s="1"/>
  <c r="J49" i="5"/>
  <c r="L49" i="5" s="1"/>
  <c r="N49" i="5" s="1"/>
  <c r="J50" i="5"/>
  <c r="L50" i="5" s="1"/>
  <c r="N50" i="5" s="1"/>
  <c r="J51" i="5"/>
  <c r="L51" i="5" s="1"/>
  <c r="N51" i="5" s="1"/>
  <c r="J43" i="5"/>
  <c r="L43" i="5" s="1"/>
  <c r="N43" i="5" s="1"/>
  <c r="V369" i="5" l="1"/>
  <c r="V368" i="5" s="1"/>
  <c r="X370" i="5"/>
  <c r="X369" i="5" s="1"/>
  <c r="X368" i="5" s="1"/>
  <c r="P43" i="5"/>
  <c r="R43" i="5" s="1"/>
  <c r="T43" i="5" s="1"/>
  <c r="V43" i="5" s="1"/>
  <c r="X43" i="5" s="1"/>
  <c r="P50" i="5"/>
  <c r="R50" i="5" s="1"/>
  <c r="T50" i="5" s="1"/>
  <c r="V50" i="5" s="1"/>
  <c r="X50" i="5" s="1"/>
  <c r="P48" i="5"/>
  <c r="R48" i="5" s="1"/>
  <c r="T48" i="5" s="1"/>
  <c r="V48" i="5" s="1"/>
  <c r="X48" i="5" s="1"/>
  <c r="P46" i="5"/>
  <c r="R46" i="5" s="1"/>
  <c r="T46" i="5" s="1"/>
  <c r="V46" i="5" s="1"/>
  <c r="X46" i="5" s="1"/>
  <c r="P44" i="5"/>
  <c r="R44" i="5" s="1"/>
  <c r="T44" i="5" s="1"/>
  <c r="V44" i="5" s="1"/>
  <c r="X44" i="5" s="1"/>
  <c r="P62" i="5"/>
  <c r="P61" i="5" s="1"/>
  <c r="P51" i="5"/>
  <c r="R51" i="5" s="1"/>
  <c r="T51" i="5" s="1"/>
  <c r="V51" i="5" s="1"/>
  <c r="X51" i="5" s="1"/>
  <c r="P49" i="5"/>
  <c r="R49" i="5" s="1"/>
  <c r="T49" i="5" s="1"/>
  <c r="V49" i="5" s="1"/>
  <c r="X49" i="5" s="1"/>
  <c r="P47" i="5"/>
  <c r="R47" i="5" s="1"/>
  <c r="T47" i="5" s="1"/>
  <c r="V47" i="5" s="1"/>
  <c r="X47" i="5" s="1"/>
  <c r="P45" i="5"/>
  <c r="R45" i="5" s="1"/>
  <c r="T45" i="5" s="1"/>
  <c r="V45" i="5" s="1"/>
  <c r="X45" i="5" s="1"/>
  <c r="AP250" i="5"/>
  <c r="AR251" i="5"/>
  <c r="AR250" i="5" s="1"/>
  <c r="AR247" i="5"/>
  <c r="AR246" i="5" s="1"/>
  <c r="N61" i="5"/>
  <c r="J41" i="5"/>
  <c r="L41" i="5" s="1"/>
  <c r="N41" i="5" s="1"/>
  <c r="P41" i="5" s="1"/>
  <c r="R41" i="5" s="1"/>
  <c r="T41" i="5" s="1"/>
  <c r="V41" i="5" s="1"/>
  <c r="X41" i="5" s="1"/>
  <c r="J42" i="5"/>
  <c r="L42" i="5" s="1"/>
  <c r="N42" i="5" s="1"/>
  <c r="Y120" i="5"/>
  <c r="Y119" i="5" s="1"/>
  <c r="AH120" i="5"/>
  <c r="AH119" i="5" s="1"/>
  <c r="AI120" i="5"/>
  <c r="AI119" i="5" s="1"/>
  <c r="AI76" i="5" s="1"/>
  <c r="I120" i="5"/>
  <c r="P42" i="5" l="1"/>
  <c r="R42" i="5" s="1"/>
  <c r="T42" i="5" s="1"/>
  <c r="V42" i="5" s="1"/>
  <c r="X42" i="5" s="1"/>
  <c r="R62" i="5"/>
  <c r="I132" i="5"/>
  <c r="R61" i="5" l="1"/>
  <c r="T62" i="5"/>
  <c r="J29" i="5"/>
  <c r="L29" i="5" s="1"/>
  <c r="N29" i="5" s="1"/>
  <c r="P29" i="5" s="1"/>
  <c r="R29" i="5" s="1"/>
  <c r="T29" i="5" s="1"/>
  <c r="V29" i="5" s="1"/>
  <c r="X29" i="5" s="1"/>
  <c r="J60" i="5"/>
  <c r="L60" i="5" s="1"/>
  <c r="I59" i="5"/>
  <c r="J58" i="5"/>
  <c r="I57" i="5"/>
  <c r="H57" i="5"/>
  <c r="I74" i="5"/>
  <c r="I72" i="5" s="1"/>
  <c r="J75" i="5"/>
  <c r="T61" i="5" l="1"/>
  <c r="V62" i="5"/>
  <c r="J59" i="5"/>
  <c r="L59" i="5"/>
  <c r="N60" i="5"/>
  <c r="J57" i="5"/>
  <c r="L58" i="5"/>
  <c r="J74" i="5"/>
  <c r="L75" i="5"/>
  <c r="I155" i="5"/>
  <c r="I160" i="5"/>
  <c r="I165" i="5"/>
  <c r="I190" i="5"/>
  <c r="I192" i="5"/>
  <c r="J197" i="5"/>
  <c r="L197" i="5" s="1"/>
  <c r="N197" i="5" s="1"/>
  <c r="P197" i="5" s="1"/>
  <c r="R197" i="5" s="1"/>
  <c r="T197" i="5" s="1"/>
  <c r="V197" i="5" s="1"/>
  <c r="X197" i="5" s="1"/>
  <c r="Y197" i="5"/>
  <c r="AA197" i="5" s="1"/>
  <c r="AC197" i="5" s="1"/>
  <c r="AE197" i="5" s="1"/>
  <c r="AG197" i="5" s="1"/>
  <c r="I198" i="5"/>
  <c r="I204" i="5"/>
  <c r="I208" i="5"/>
  <c r="I214" i="5"/>
  <c r="I216" i="5"/>
  <c r="V61" i="5" l="1"/>
  <c r="X62" i="5"/>
  <c r="X61" i="5" s="1"/>
  <c r="P60" i="5"/>
  <c r="P59" i="5" s="1"/>
  <c r="N59" i="5"/>
  <c r="L74" i="5"/>
  <c r="N75" i="5"/>
  <c r="L57" i="5"/>
  <c r="N58" i="5"/>
  <c r="I233" i="5"/>
  <c r="I236" i="5"/>
  <c r="J14" i="5"/>
  <c r="L14" i="5" s="1"/>
  <c r="N14" i="5" s="1"/>
  <c r="P14" i="5" s="1"/>
  <c r="R14" i="5" s="1"/>
  <c r="T14" i="5" s="1"/>
  <c r="V14" i="5" s="1"/>
  <c r="X14" i="5" s="1"/>
  <c r="J15" i="5"/>
  <c r="L15" i="5" s="1"/>
  <c r="N15" i="5" s="1"/>
  <c r="P15" i="5" s="1"/>
  <c r="R15" i="5" s="1"/>
  <c r="T15" i="5" s="1"/>
  <c r="V15" i="5" s="1"/>
  <c r="X15" i="5" s="1"/>
  <c r="J16" i="5"/>
  <c r="L16" i="5" s="1"/>
  <c r="N16" i="5" s="1"/>
  <c r="P16" i="5" s="1"/>
  <c r="R16" i="5" s="1"/>
  <c r="T16" i="5" s="1"/>
  <c r="V16" i="5" s="1"/>
  <c r="X16" i="5" s="1"/>
  <c r="J17" i="5"/>
  <c r="L17" i="5" s="1"/>
  <c r="N17" i="5" s="1"/>
  <c r="P17" i="5" s="1"/>
  <c r="R17" i="5" s="1"/>
  <c r="T17" i="5" s="1"/>
  <c r="V17" i="5" s="1"/>
  <c r="X17" i="5" s="1"/>
  <c r="J18" i="5"/>
  <c r="L18" i="5" s="1"/>
  <c r="N18" i="5" s="1"/>
  <c r="P18" i="5" s="1"/>
  <c r="R18" i="5" s="1"/>
  <c r="T18" i="5" s="1"/>
  <c r="V18" i="5" s="1"/>
  <c r="X18" i="5" s="1"/>
  <c r="J19" i="5"/>
  <c r="L19" i="5" s="1"/>
  <c r="N19" i="5" s="1"/>
  <c r="P19" i="5" s="1"/>
  <c r="R19" i="5" s="1"/>
  <c r="T19" i="5" s="1"/>
  <c r="V19" i="5" s="1"/>
  <c r="X19" i="5" s="1"/>
  <c r="J20" i="5"/>
  <c r="L20" i="5" s="1"/>
  <c r="N20" i="5" s="1"/>
  <c r="P20" i="5" s="1"/>
  <c r="R20" i="5" s="1"/>
  <c r="T20" i="5" s="1"/>
  <c r="V20" i="5" s="1"/>
  <c r="X20" i="5" s="1"/>
  <c r="J21" i="5"/>
  <c r="L21" i="5" s="1"/>
  <c r="N21" i="5" s="1"/>
  <c r="P21" i="5" s="1"/>
  <c r="R21" i="5" s="1"/>
  <c r="T21" i="5" s="1"/>
  <c r="V21" i="5" s="1"/>
  <c r="X21" i="5" s="1"/>
  <c r="J22" i="5"/>
  <c r="L22" i="5" s="1"/>
  <c r="N22" i="5" s="1"/>
  <c r="P22" i="5" s="1"/>
  <c r="R22" i="5" s="1"/>
  <c r="T22" i="5" s="1"/>
  <c r="V22" i="5" s="1"/>
  <c r="X22" i="5" s="1"/>
  <c r="J23" i="5"/>
  <c r="L23" i="5" s="1"/>
  <c r="N23" i="5" s="1"/>
  <c r="P23" i="5" s="1"/>
  <c r="R23" i="5" s="1"/>
  <c r="T23" i="5" s="1"/>
  <c r="V23" i="5" s="1"/>
  <c r="X23" i="5" s="1"/>
  <c r="J24" i="5"/>
  <c r="L24" i="5" s="1"/>
  <c r="N24" i="5" s="1"/>
  <c r="P24" i="5" s="1"/>
  <c r="R24" i="5" s="1"/>
  <c r="T24" i="5" s="1"/>
  <c r="V24" i="5" s="1"/>
  <c r="X24" i="5" s="1"/>
  <c r="J25" i="5"/>
  <c r="L25" i="5" s="1"/>
  <c r="N25" i="5" s="1"/>
  <c r="P25" i="5" s="1"/>
  <c r="R25" i="5" s="1"/>
  <c r="T25" i="5" s="1"/>
  <c r="V25" i="5" s="1"/>
  <c r="X25" i="5" s="1"/>
  <c r="J26" i="5"/>
  <c r="L26" i="5" s="1"/>
  <c r="N26" i="5" s="1"/>
  <c r="P26" i="5" s="1"/>
  <c r="R26" i="5" s="1"/>
  <c r="T26" i="5" s="1"/>
  <c r="V26" i="5" s="1"/>
  <c r="X26" i="5" s="1"/>
  <c r="J82" i="5"/>
  <c r="L82" i="5" s="1"/>
  <c r="N82" i="5" s="1"/>
  <c r="P82" i="5" s="1"/>
  <c r="R82" i="5" s="1"/>
  <c r="T82" i="5" s="1"/>
  <c r="V82" i="5" s="1"/>
  <c r="X82" i="5" s="1"/>
  <c r="J83" i="5"/>
  <c r="L83" i="5" s="1"/>
  <c r="N83" i="5" s="1"/>
  <c r="P83" i="5" s="1"/>
  <c r="R83" i="5" s="1"/>
  <c r="T83" i="5" s="1"/>
  <c r="V83" i="5" s="1"/>
  <c r="X83" i="5" s="1"/>
  <c r="J84" i="5"/>
  <c r="L84" i="5" s="1"/>
  <c r="N84" i="5" s="1"/>
  <c r="P84" i="5" s="1"/>
  <c r="R84" i="5" s="1"/>
  <c r="T84" i="5" s="1"/>
  <c r="V84" i="5" s="1"/>
  <c r="X84" i="5" s="1"/>
  <c r="J97" i="5"/>
  <c r="L97" i="5" s="1"/>
  <c r="N97" i="5" s="1"/>
  <c r="P97" i="5" s="1"/>
  <c r="R97" i="5" s="1"/>
  <c r="T97" i="5" s="1"/>
  <c r="J106" i="5"/>
  <c r="L106" i="5" s="1"/>
  <c r="J125" i="5"/>
  <c r="J127" i="5"/>
  <c r="L127" i="5" s="1"/>
  <c r="N127" i="5" s="1"/>
  <c r="P127" i="5" s="1"/>
  <c r="R127" i="5" s="1"/>
  <c r="T127" i="5" s="1"/>
  <c r="J193" i="5"/>
  <c r="L193" i="5" s="1"/>
  <c r="N193" i="5" s="1"/>
  <c r="P193" i="5" s="1"/>
  <c r="R193" i="5" s="1"/>
  <c r="T193" i="5" s="1"/>
  <c r="J194" i="5"/>
  <c r="L194" i="5" s="1"/>
  <c r="N194" i="5" s="1"/>
  <c r="P194" i="5" s="1"/>
  <c r="R194" i="5" s="1"/>
  <c r="T194" i="5" s="1"/>
  <c r="V194" i="5" s="1"/>
  <c r="X194" i="5" s="1"/>
  <c r="J195" i="5"/>
  <c r="L195" i="5" s="1"/>
  <c r="N195" i="5" s="1"/>
  <c r="P195" i="5" s="1"/>
  <c r="R195" i="5" s="1"/>
  <c r="T195" i="5" s="1"/>
  <c r="V195" i="5" s="1"/>
  <c r="X195" i="5" s="1"/>
  <c r="J206" i="5"/>
  <c r="L206" i="5" s="1"/>
  <c r="N206" i="5" s="1"/>
  <c r="P206" i="5" s="1"/>
  <c r="R206" i="5" s="1"/>
  <c r="T206" i="5" s="1"/>
  <c r="V206" i="5" s="1"/>
  <c r="X206" i="5" s="1"/>
  <c r="J213" i="5"/>
  <c r="L213" i="5" s="1"/>
  <c r="N213" i="5" s="1"/>
  <c r="P213" i="5" s="1"/>
  <c r="R213" i="5" s="1"/>
  <c r="T213" i="5" s="1"/>
  <c r="V213" i="5" s="1"/>
  <c r="X213" i="5" s="1"/>
  <c r="J221" i="5"/>
  <c r="L221" i="5" s="1"/>
  <c r="N221" i="5" s="1"/>
  <c r="P221" i="5" s="1"/>
  <c r="R221" i="5" s="1"/>
  <c r="T221" i="5" s="1"/>
  <c r="V221" i="5" s="1"/>
  <c r="X221" i="5" s="1"/>
  <c r="J225" i="5"/>
  <c r="J234" i="5"/>
  <c r="L234" i="5" s="1"/>
  <c r="N234" i="5" s="1"/>
  <c r="J241" i="5"/>
  <c r="L241" i="5" s="1"/>
  <c r="N241" i="5" s="1"/>
  <c r="P241" i="5" s="1"/>
  <c r="R241" i="5" s="1"/>
  <c r="T241" i="5" s="1"/>
  <c r="V241" i="5" s="1"/>
  <c r="X241" i="5" s="1"/>
  <c r="J251" i="5"/>
  <c r="J253" i="5"/>
  <c r="L253" i="5" s="1"/>
  <c r="N253" i="5" s="1"/>
  <c r="P253" i="5" s="1"/>
  <c r="R253" i="5" s="1"/>
  <c r="T253" i="5" s="1"/>
  <c r="J254" i="5"/>
  <c r="L254" i="5" s="1"/>
  <c r="N254" i="5" s="1"/>
  <c r="P254" i="5" s="1"/>
  <c r="R254" i="5" s="1"/>
  <c r="T254" i="5" s="1"/>
  <c r="V254" i="5" s="1"/>
  <c r="X254" i="5" s="1"/>
  <c r="J255" i="5"/>
  <c r="L255" i="5" s="1"/>
  <c r="N255" i="5" s="1"/>
  <c r="P255" i="5" s="1"/>
  <c r="R255" i="5" s="1"/>
  <c r="T255" i="5" s="1"/>
  <c r="V255" i="5" s="1"/>
  <c r="X255" i="5" s="1"/>
  <c r="J256" i="5"/>
  <c r="L256" i="5" s="1"/>
  <c r="N256" i="5" s="1"/>
  <c r="P256" i="5" s="1"/>
  <c r="R256" i="5" s="1"/>
  <c r="T256" i="5" s="1"/>
  <c r="V256" i="5" s="1"/>
  <c r="X256" i="5" s="1"/>
  <c r="J257" i="5"/>
  <c r="L257" i="5" s="1"/>
  <c r="N257" i="5" s="1"/>
  <c r="P257" i="5" s="1"/>
  <c r="R257" i="5" s="1"/>
  <c r="T257" i="5" s="1"/>
  <c r="V257" i="5" s="1"/>
  <c r="X257" i="5" s="1"/>
  <c r="J258" i="5"/>
  <c r="L258" i="5" s="1"/>
  <c r="N258" i="5" s="1"/>
  <c r="P258" i="5" s="1"/>
  <c r="R258" i="5" s="1"/>
  <c r="T258" i="5" s="1"/>
  <c r="V258" i="5" s="1"/>
  <c r="X258" i="5" s="1"/>
  <c r="J259" i="5"/>
  <c r="L259" i="5" s="1"/>
  <c r="N259" i="5" s="1"/>
  <c r="P259" i="5" s="1"/>
  <c r="R259" i="5" s="1"/>
  <c r="T259" i="5" s="1"/>
  <c r="V259" i="5" s="1"/>
  <c r="X259" i="5" s="1"/>
  <c r="J262" i="5"/>
  <c r="J276" i="5"/>
  <c r="J277" i="5"/>
  <c r="L277" i="5" s="1"/>
  <c r="N277" i="5" s="1"/>
  <c r="P277" i="5" s="1"/>
  <c r="R277" i="5" s="1"/>
  <c r="T277" i="5" s="1"/>
  <c r="V277" i="5" s="1"/>
  <c r="X277" i="5" s="1"/>
  <c r="J281" i="5"/>
  <c r="J282" i="5"/>
  <c r="L282" i="5" s="1"/>
  <c r="N282" i="5" s="1"/>
  <c r="P282" i="5" s="1"/>
  <c r="R282" i="5" s="1"/>
  <c r="T282" i="5" s="1"/>
  <c r="V282" i="5" s="1"/>
  <c r="X282" i="5" s="1"/>
  <c r="J288" i="5"/>
  <c r="J294" i="5"/>
  <c r="L294" i="5" s="1"/>
  <c r="N294" i="5" s="1"/>
  <c r="P294" i="5" s="1"/>
  <c r="R294" i="5" s="1"/>
  <c r="T294" i="5" s="1"/>
  <c r="J295" i="5"/>
  <c r="L295" i="5" s="1"/>
  <c r="N295" i="5" s="1"/>
  <c r="P295" i="5" s="1"/>
  <c r="R295" i="5" s="1"/>
  <c r="T295" i="5" s="1"/>
  <c r="V295" i="5" s="1"/>
  <c r="X295" i="5" s="1"/>
  <c r="J296" i="5"/>
  <c r="L296" i="5" s="1"/>
  <c r="N296" i="5" s="1"/>
  <c r="P296" i="5" s="1"/>
  <c r="R296" i="5" s="1"/>
  <c r="T296" i="5" s="1"/>
  <c r="V296" i="5" s="1"/>
  <c r="X296" i="5" s="1"/>
  <c r="J298" i="5"/>
  <c r="L298" i="5" s="1"/>
  <c r="N298" i="5" s="1"/>
  <c r="P298" i="5" s="1"/>
  <c r="R298" i="5" s="1"/>
  <c r="T298" i="5" s="1"/>
  <c r="J299" i="5"/>
  <c r="L299" i="5" s="1"/>
  <c r="N299" i="5" s="1"/>
  <c r="P299" i="5" s="1"/>
  <c r="R299" i="5" s="1"/>
  <c r="T299" i="5" s="1"/>
  <c r="V299" i="5" s="1"/>
  <c r="X299" i="5" s="1"/>
  <c r="J300" i="5"/>
  <c r="L300" i="5" s="1"/>
  <c r="N300" i="5" s="1"/>
  <c r="P300" i="5" s="1"/>
  <c r="R300" i="5" s="1"/>
  <c r="T300" i="5" s="1"/>
  <c r="V300" i="5" s="1"/>
  <c r="X300" i="5" s="1"/>
  <c r="J301" i="5"/>
  <c r="L301" i="5" s="1"/>
  <c r="N301" i="5" s="1"/>
  <c r="P301" i="5" s="1"/>
  <c r="R301" i="5" s="1"/>
  <c r="T301" i="5" s="1"/>
  <c r="V301" i="5" s="1"/>
  <c r="X301" i="5" s="1"/>
  <c r="J303" i="5"/>
  <c r="L303" i="5" s="1"/>
  <c r="N303" i="5" s="1"/>
  <c r="P303" i="5" s="1"/>
  <c r="R303" i="5" s="1"/>
  <c r="T303" i="5" s="1"/>
  <c r="J304" i="5"/>
  <c r="L304" i="5" s="1"/>
  <c r="N304" i="5" s="1"/>
  <c r="P304" i="5" s="1"/>
  <c r="R304" i="5" s="1"/>
  <c r="T304" i="5" s="1"/>
  <c r="V304" i="5" s="1"/>
  <c r="X304" i="5" s="1"/>
  <c r="J305" i="5"/>
  <c r="L305" i="5" s="1"/>
  <c r="N305" i="5" s="1"/>
  <c r="P305" i="5" s="1"/>
  <c r="R305" i="5" s="1"/>
  <c r="T305" i="5" s="1"/>
  <c r="V305" i="5" s="1"/>
  <c r="X305" i="5" s="1"/>
  <c r="J306" i="5"/>
  <c r="L306" i="5" s="1"/>
  <c r="N306" i="5" s="1"/>
  <c r="P306" i="5" s="1"/>
  <c r="R306" i="5" s="1"/>
  <c r="T306" i="5" s="1"/>
  <c r="V306" i="5" s="1"/>
  <c r="X306" i="5" s="1"/>
  <c r="J307" i="5"/>
  <c r="L307" i="5" s="1"/>
  <c r="N307" i="5" s="1"/>
  <c r="P307" i="5" s="1"/>
  <c r="R307" i="5" s="1"/>
  <c r="T307" i="5" s="1"/>
  <c r="V307" i="5" s="1"/>
  <c r="X307" i="5" s="1"/>
  <c r="J309" i="5"/>
  <c r="L309" i="5" s="1"/>
  <c r="N309" i="5" s="1"/>
  <c r="P309" i="5" s="1"/>
  <c r="R309" i="5" s="1"/>
  <c r="T309" i="5" s="1"/>
  <c r="J310" i="5"/>
  <c r="L310" i="5" s="1"/>
  <c r="N310" i="5" s="1"/>
  <c r="P310" i="5" s="1"/>
  <c r="R310" i="5" s="1"/>
  <c r="T310" i="5" s="1"/>
  <c r="V310" i="5" s="1"/>
  <c r="X310" i="5" s="1"/>
  <c r="J311" i="5"/>
  <c r="L311" i="5" s="1"/>
  <c r="N311" i="5" s="1"/>
  <c r="P311" i="5" s="1"/>
  <c r="R311" i="5" s="1"/>
  <c r="T311" i="5" s="1"/>
  <c r="V311" i="5" s="1"/>
  <c r="X311" i="5" s="1"/>
  <c r="J312" i="5"/>
  <c r="L312" i="5" s="1"/>
  <c r="N312" i="5" s="1"/>
  <c r="P312" i="5" s="1"/>
  <c r="R312" i="5" s="1"/>
  <c r="T312" i="5" s="1"/>
  <c r="V312" i="5" s="1"/>
  <c r="X312" i="5" s="1"/>
  <c r="J314" i="5"/>
  <c r="L314" i="5" s="1"/>
  <c r="N314" i="5" s="1"/>
  <c r="P314" i="5" s="1"/>
  <c r="R314" i="5" s="1"/>
  <c r="T314" i="5" s="1"/>
  <c r="J315" i="5"/>
  <c r="L315" i="5" s="1"/>
  <c r="N315" i="5" s="1"/>
  <c r="P315" i="5" s="1"/>
  <c r="R315" i="5" s="1"/>
  <c r="T315" i="5" s="1"/>
  <c r="V315" i="5" s="1"/>
  <c r="X315" i="5" s="1"/>
  <c r="J316" i="5"/>
  <c r="L316" i="5" s="1"/>
  <c r="N316" i="5" s="1"/>
  <c r="P316" i="5" s="1"/>
  <c r="R316" i="5" s="1"/>
  <c r="T316" i="5" s="1"/>
  <c r="V316" i="5" s="1"/>
  <c r="X316" i="5" s="1"/>
  <c r="J318" i="5"/>
  <c r="L318" i="5" s="1"/>
  <c r="N318" i="5" s="1"/>
  <c r="P318" i="5" s="1"/>
  <c r="R318" i="5" s="1"/>
  <c r="T318" i="5" s="1"/>
  <c r="V318" i="5" s="1"/>
  <c r="X318" i="5" s="1"/>
  <c r="J319" i="5"/>
  <c r="L319" i="5" s="1"/>
  <c r="N319" i="5" s="1"/>
  <c r="P319" i="5" s="1"/>
  <c r="R319" i="5" s="1"/>
  <c r="T319" i="5" s="1"/>
  <c r="V319" i="5" s="1"/>
  <c r="X319" i="5" s="1"/>
  <c r="J320" i="5"/>
  <c r="L320" i="5" s="1"/>
  <c r="N320" i="5" s="1"/>
  <c r="P320" i="5" s="1"/>
  <c r="R320" i="5" s="1"/>
  <c r="T320" i="5" s="1"/>
  <c r="V320" i="5" s="1"/>
  <c r="X320" i="5" s="1"/>
  <c r="J322" i="5"/>
  <c r="L322" i="5" s="1"/>
  <c r="N322" i="5" s="1"/>
  <c r="P322" i="5" s="1"/>
  <c r="R322" i="5" s="1"/>
  <c r="T322" i="5" s="1"/>
  <c r="J323" i="5"/>
  <c r="L323" i="5" s="1"/>
  <c r="N323" i="5" s="1"/>
  <c r="P323" i="5" s="1"/>
  <c r="R323" i="5" s="1"/>
  <c r="T323" i="5" s="1"/>
  <c r="V323" i="5" s="1"/>
  <c r="X323" i="5" s="1"/>
  <c r="J324" i="5"/>
  <c r="L324" i="5" s="1"/>
  <c r="N324" i="5" s="1"/>
  <c r="P324" i="5" s="1"/>
  <c r="R324" i="5" s="1"/>
  <c r="T324" i="5" s="1"/>
  <c r="V324" i="5" s="1"/>
  <c r="X324" i="5" s="1"/>
  <c r="J326" i="5"/>
  <c r="L326" i="5" s="1"/>
  <c r="N326" i="5" s="1"/>
  <c r="P326" i="5" s="1"/>
  <c r="R326" i="5" s="1"/>
  <c r="T326" i="5" s="1"/>
  <c r="J327" i="5"/>
  <c r="L327" i="5" s="1"/>
  <c r="N327" i="5" s="1"/>
  <c r="P327" i="5" s="1"/>
  <c r="R327" i="5" s="1"/>
  <c r="T327" i="5" s="1"/>
  <c r="V327" i="5" s="1"/>
  <c r="X327" i="5" s="1"/>
  <c r="J328" i="5"/>
  <c r="L328" i="5" s="1"/>
  <c r="N328" i="5" s="1"/>
  <c r="P328" i="5" s="1"/>
  <c r="R328" i="5" s="1"/>
  <c r="T328" i="5" s="1"/>
  <c r="V328" i="5" s="1"/>
  <c r="X328" i="5" s="1"/>
  <c r="J329" i="5"/>
  <c r="L329" i="5" s="1"/>
  <c r="N329" i="5" s="1"/>
  <c r="P329" i="5" s="1"/>
  <c r="R329" i="5" s="1"/>
  <c r="T329" i="5" s="1"/>
  <c r="V329" i="5" s="1"/>
  <c r="X329" i="5" s="1"/>
  <c r="J331" i="5"/>
  <c r="L331" i="5" s="1"/>
  <c r="N331" i="5" s="1"/>
  <c r="P331" i="5" s="1"/>
  <c r="R331" i="5" s="1"/>
  <c r="T331" i="5" s="1"/>
  <c r="J335" i="5"/>
  <c r="L335" i="5" s="1"/>
  <c r="N335" i="5" s="1"/>
  <c r="P335" i="5" s="1"/>
  <c r="R335" i="5" s="1"/>
  <c r="T335" i="5" s="1"/>
  <c r="J336" i="5"/>
  <c r="L336" i="5" s="1"/>
  <c r="N336" i="5" s="1"/>
  <c r="P336" i="5" s="1"/>
  <c r="R336" i="5" s="1"/>
  <c r="T336" i="5" s="1"/>
  <c r="V336" i="5" s="1"/>
  <c r="X336" i="5" s="1"/>
  <c r="J338" i="5"/>
  <c r="L338" i="5" s="1"/>
  <c r="N338" i="5" s="1"/>
  <c r="P338" i="5" s="1"/>
  <c r="R338" i="5" s="1"/>
  <c r="T338" i="5" s="1"/>
  <c r="V338" i="5" s="1"/>
  <c r="X338" i="5" s="1"/>
  <c r="J340" i="5"/>
  <c r="L340" i="5" s="1"/>
  <c r="N340" i="5" s="1"/>
  <c r="P340" i="5" s="1"/>
  <c r="R340" i="5" s="1"/>
  <c r="T340" i="5" s="1"/>
  <c r="J341" i="5"/>
  <c r="L341" i="5" s="1"/>
  <c r="N341" i="5" s="1"/>
  <c r="P341" i="5" s="1"/>
  <c r="R341" i="5" s="1"/>
  <c r="T341" i="5" s="1"/>
  <c r="V341" i="5" s="1"/>
  <c r="X341" i="5" s="1"/>
  <c r="J343" i="5"/>
  <c r="L343" i="5" s="1"/>
  <c r="N343" i="5" s="1"/>
  <c r="P343" i="5" s="1"/>
  <c r="R343" i="5" s="1"/>
  <c r="T343" i="5" s="1"/>
  <c r="J344" i="5"/>
  <c r="L344" i="5" s="1"/>
  <c r="N344" i="5" s="1"/>
  <c r="P344" i="5" s="1"/>
  <c r="R344" i="5" s="1"/>
  <c r="T344" i="5" s="1"/>
  <c r="V344" i="5" s="1"/>
  <c r="X344" i="5" s="1"/>
  <c r="J350" i="5"/>
  <c r="J352" i="5"/>
  <c r="L352" i="5" s="1"/>
  <c r="N352" i="5" s="1"/>
  <c r="P352" i="5" s="1"/>
  <c r="R352" i="5" s="1"/>
  <c r="T352" i="5" s="1"/>
  <c r="J353" i="5"/>
  <c r="L353" i="5" s="1"/>
  <c r="N353" i="5" s="1"/>
  <c r="P353" i="5" s="1"/>
  <c r="R353" i="5" s="1"/>
  <c r="T353" i="5" s="1"/>
  <c r="V353" i="5" s="1"/>
  <c r="X353" i="5" s="1"/>
  <c r="J354" i="5"/>
  <c r="L354" i="5" s="1"/>
  <c r="N354" i="5" s="1"/>
  <c r="P354" i="5" s="1"/>
  <c r="R354" i="5" s="1"/>
  <c r="T354" i="5" s="1"/>
  <c r="V354" i="5" s="1"/>
  <c r="X354" i="5" s="1"/>
  <c r="J356" i="5"/>
  <c r="L356" i="5" s="1"/>
  <c r="N356" i="5" s="1"/>
  <c r="P356" i="5" s="1"/>
  <c r="R356" i="5" s="1"/>
  <c r="T356" i="5" s="1"/>
  <c r="J357" i="5"/>
  <c r="L357" i="5" s="1"/>
  <c r="N357" i="5" s="1"/>
  <c r="P357" i="5" s="1"/>
  <c r="R357" i="5" s="1"/>
  <c r="T357" i="5" s="1"/>
  <c r="V357" i="5" s="1"/>
  <c r="X357" i="5" s="1"/>
  <c r="J359" i="5"/>
  <c r="L359" i="5" s="1"/>
  <c r="N359" i="5" s="1"/>
  <c r="P359" i="5" s="1"/>
  <c r="R359" i="5" s="1"/>
  <c r="T359" i="5" s="1"/>
  <c r="V359" i="5" s="1"/>
  <c r="X359" i="5" s="1"/>
  <c r="J361" i="5"/>
  <c r="L361" i="5" s="1"/>
  <c r="N361" i="5" s="1"/>
  <c r="P361" i="5" s="1"/>
  <c r="R361" i="5" s="1"/>
  <c r="T361" i="5" s="1"/>
  <c r="J362" i="5"/>
  <c r="L362" i="5" s="1"/>
  <c r="N362" i="5" s="1"/>
  <c r="P362" i="5" s="1"/>
  <c r="R362" i="5" s="1"/>
  <c r="T362" i="5" s="1"/>
  <c r="V362" i="5" s="1"/>
  <c r="X362" i="5" s="1"/>
  <c r="J363" i="5"/>
  <c r="L363" i="5" s="1"/>
  <c r="N363" i="5" s="1"/>
  <c r="P363" i="5" s="1"/>
  <c r="R363" i="5" s="1"/>
  <c r="T363" i="5" s="1"/>
  <c r="V363" i="5" s="1"/>
  <c r="X363" i="5" s="1"/>
  <c r="J365" i="5"/>
  <c r="L365" i="5" s="1"/>
  <c r="N365" i="5" s="1"/>
  <c r="P365" i="5" s="1"/>
  <c r="R365" i="5" s="1"/>
  <c r="T365" i="5" s="1"/>
  <c r="V365" i="5" s="1"/>
  <c r="X365" i="5" s="1"/>
  <c r="I289" i="5"/>
  <c r="I263" i="5"/>
  <c r="I119" i="5"/>
  <c r="I78" i="5"/>
  <c r="I77" i="5" s="1"/>
  <c r="I52" i="5"/>
  <c r="I7" i="5"/>
  <c r="I6" i="5" s="1"/>
  <c r="V352" i="5" l="1"/>
  <c r="T351" i="5"/>
  <c r="V335" i="5"/>
  <c r="T321" i="5"/>
  <c r="V322" i="5"/>
  <c r="T313" i="5"/>
  <c r="V314" i="5"/>
  <c r="T308" i="5"/>
  <c r="V309" i="5"/>
  <c r="V294" i="5"/>
  <c r="T293" i="5"/>
  <c r="V361" i="5"/>
  <c r="T360" i="5"/>
  <c r="V356" i="5"/>
  <c r="T355" i="5"/>
  <c r="V343" i="5"/>
  <c r="V340" i="5"/>
  <c r="T339" i="5"/>
  <c r="V331" i="5"/>
  <c r="T325" i="5"/>
  <c r="V326" i="5"/>
  <c r="T302" i="5"/>
  <c r="V303" i="5"/>
  <c r="V298" i="5"/>
  <c r="T297" i="5"/>
  <c r="T252" i="5"/>
  <c r="V253" i="5"/>
  <c r="V193" i="5"/>
  <c r="V127" i="5"/>
  <c r="V97" i="5"/>
  <c r="P58" i="5"/>
  <c r="P57" i="5" s="1"/>
  <c r="P75" i="5"/>
  <c r="P74" i="5" s="1"/>
  <c r="R60" i="5"/>
  <c r="I154" i="5"/>
  <c r="I153" i="5" s="1"/>
  <c r="R325" i="5"/>
  <c r="R360" i="5"/>
  <c r="R313" i="5"/>
  <c r="R302" i="5"/>
  <c r="R297" i="5"/>
  <c r="R321" i="5"/>
  <c r="R339" i="5"/>
  <c r="R355" i="5"/>
  <c r="R252" i="5"/>
  <c r="R351" i="5"/>
  <c r="R308" i="5"/>
  <c r="R293" i="5"/>
  <c r="P234" i="5"/>
  <c r="R234" i="5" s="1"/>
  <c r="T234" i="5" s="1"/>
  <c r="P360" i="5"/>
  <c r="P351" i="5"/>
  <c r="P321" i="5"/>
  <c r="P313" i="5"/>
  <c r="P308" i="5"/>
  <c r="P293" i="5"/>
  <c r="P355" i="5"/>
  <c r="P339" i="5"/>
  <c r="P325" i="5"/>
  <c r="P317" i="5"/>
  <c r="R317" i="5" s="1"/>
  <c r="T317" i="5" s="1"/>
  <c r="V317" i="5" s="1"/>
  <c r="X317" i="5" s="1"/>
  <c r="P302" i="5"/>
  <c r="P297" i="5"/>
  <c r="P252" i="5"/>
  <c r="N57" i="5"/>
  <c r="N74" i="5"/>
  <c r="N339" i="5"/>
  <c r="N360" i="5"/>
  <c r="N351" i="5"/>
  <c r="N321" i="5"/>
  <c r="N313" i="5"/>
  <c r="N308" i="5"/>
  <c r="N293" i="5"/>
  <c r="N106" i="5"/>
  <c r="P106" i="5" s="1"/>
  <c r="R106" i="5" s="1"/>
  <c r="T106" i="5" s="1"/>
  <c r="N355" i="5"/>
  <c r="N325" i="5"/>
  <c r="N317" i="5"/>
  <c r="N302" i="5"/>
  <c r="N297" i="5"/>
  <c r="N252" i="5"/>
  <c r="J261" i="5"/>
  <c r="L262" i="5"/>
  <c r="J250" i="5"/>
  <c r="L251" i="5"/>
  <c r="J124" i="5"/>
  <c r="L125" i="5"/>
  <c r="L360" i="5"/>
  <c r="L351" i="5"/>
  <c r="L321" i="5"/>
  <c r="L313" i="5"/>
  <c r="L308" i="5"/>
  <c r="L293" i="5"/>
  <c r="J349" i="5"/>
  <c r="L350" i="5"/>
  <c r="J287" i="5"/>
  <c r="L288" i="5"/>
  <c r="J280" i="5"/>
  <c r="L281" i="5"/>
  <c r="J275" i="5"/>
  <c r="L276" i="5"/>
  <c r="J224" i="5"/>
  <c r="L225" i="5"/>
  <c r="L355" i="5"/>
  <c r="L339" i="5"/>
  <c r="L325" i="5"/>
  <c r="L317" i="5"/>
  <c r="L302" i="5"/>
  <c r="L297" i="5"/>
  <c r="L252" i="5"/>
  <c r="J308" i="5"/>
  <c r="J339" i="5"/>
  <c r="I5" i="5"/>
  <c r="I4" i="5" s="1"/>
  <c r="J252" i="5"/>
  <c r="J360" i="5"/>
  <c r="J355" i="5"/>
  <c r="J351" i="5"/>
  <c r="J321" i="5"/>
  <c r="J313" i="5"/>
  <c r="J293" i="5"/>
  <c r="J325" i="5"/>
  <c r="J317" i="5"/>
  <c r="J302" i="5"/>
  <c r="J297" i="5"/>
  <c r="I243" i="5"/>
  <c r="I242" i="5" s="1"/>
  <c r="I76" i="5" s="1"/>
  <c r="X193" i="5" l="1"/>
  <c r="V252" i="5"/>
  <c r="X253" i="5"/>
  <c r="X252" i="5" s="1"/>
  <c r="V302" i="5"/>
  <c r="X303" i="5"/>
  <c r="X302" i="5" s="1"/>
  <c r="V325" i="5"/>
  <c r="X326" i="5"/>
  <c r="X325" i="5" s="1"/>
  <c r="X331" i="5"/>
  <c r="X343" i="5"/>
  <c r="V308" i="5"/>
  <c r="X309" i="5"/>
  <c r="X308" i="5" s="1"/>
  <c r="V313" i="5"/>
  <c r="X314" i="5"/>
  <c r="X313" i="5" s="1"/>
  <c r="V321" i="5"/>
  <c r="X322" i="5"/>
  <c r="X321" i="5" s="1"/>
  <c r="V234" i="5"/>
  <c r="V297" i="5"/>
  <c r="X298" i="5"/>
  <c r="X297" i="5" s="1"/>
  <c r="X340" i="5"/>
  <c r="X339" i="5" s="1"/>
  <c r="V339" i="5"/>
  <c r="X356" i="5"/>
  <c r="X355" i="5" s="1"/>
  <c r="V355" i="5"/>
  <c r="X361" i="5"/>
  <c r="X360" i="5" s="1"/>
  <c r="V360" i="5"/>
  <c r="X294" i="5"/>
  <c r="X293" i="5" s="1"/>
  <c r="V293" i="5"/>
  <c r="X335" i="5"/>
  <c r="X352" i="5"/>
  <c r="X351" i="5" s="1"/>
  <c r="V351" i="5"/>
  <c r="V106" i="5"/>
  <c r="R59" i="5"/>
  <c r="T60" i="5"/>
  <c r="X97" i="5"/>
  <c r="X127" i="5"/>
  <c r="R75" i="5"/>
  <c r="R58" i="5"/>
  <c r="J347" i="5"/>
  <c r="I379" i="5"/>
  <c r="L224" i="5"/>
  <c r="N225" i="5"/>
  <c r="P225" i="5" s="1"/>
  <c r="R225" i="5" s="1"/>
  <c r="L275" i="5"/>
  <c r="N276" i="5"/>
  <c r="P276" i="5" s="1"/>
  <c r="R276" i="5" s="1"/>
  <c r="L280" i="5"/>
  <c r="N281" i="5"/>
  <c r="P281" i="5" s="1"/>
  <c r="R281" i="5" s="1"/>
  <c r="L287" i="5"/>
  <c r="N288" i="5"/>
  <c r="P288" i="5" s="1"/>
  <c r="R288" i="5" s="1"/>
  <c r="L349" i="5"/>
  <c r="L347" i="5" s="1"/>
  <c r="N350" i="5"/>
  <c r="P350" i="5" s="1"/>
  <c r="R350" i="5" s="1"/>
  <c r="L124" i="5"/>
  <c r="N125" i="5"/>
  <c r="P125" i="5" s="1"/>
  <c r="R125" i="5" s="1"/>
  <c r="L250" i="5"/>
  <c r="N251" i="5"/>
  <c r="P251" i="5" s="1"/>
  <c r="R251" i="5" s="1"/>
  <c r="L261" i="5"/>
  <c r="N262" i="5"/>
  <c r="P262" i="5" s="1"/>
  <c r="R262" i="5" s="1"/>
  <c r="C289" i="5"/>
  <c r="G289" i="5"/>
  <c r="D291" i="5"/>
  <c r="H291" i="5" s="1"/>
  <c r="J291" i="5" s="1"/>
  <c r="L291" i="5" s="1"/>
  <c r="N291" i="5" s="1"/>
  <c r="P291" i="5" s="1"/>
  <c r="R291" i="5" s="1"/>
  <c r="T291" i="5" s="1"/>
  <c r="V291" i="5" s="1"/>
  <c r="X291" i="5" s="1"/>
  <c r="D290" i="5"/>
  <c r="D285" i="5"/>
  <c r="H285" i="5" s="1"/>
  <c r="J285" i="5" s="1"/>
  <c r="L285" i="5" s="1"/>
  <c r="N285" i="5" s="1"/>
  <c r="P285" i="5" s="1"/>
  <c r="R285" i="5" s="1"/>
  <c r="T285" i="5" s="1"/>
  <c r="V285" i="5" s="1"/>
  <c r="X285" i="5" s="1"/>
  <c r="D286" i="5"/>
  <c r="H286" i="5" s="1"/>
  <c r="J286" i="5" s="1"/>
  <c r="L286" i="5" s="1"/>
  <c r="N286" i="5" s="1"/>
  <c r="P286" i="5" s="1"/>
  <c r="R286" i="5" s="1"/>
  <c r="T286" i="5" s="1"/>
  <c r="V286" i="5" s="1"/>
  <c r="X286" i="5" s="1"/>
  <c r="D284" i="5"/>
  <c r="H284" i="5" s="1"/>
  <c r="C283" i="5"/>
  <c r="G283" i="5"/>
  <c r="D129" i="5"/>
  <c r="H129" i="5" s="1"/>
  <c r="J129" i="5" s="1"/>
  <c r="L129" i="5" s="1"/>
  <c r="N129" i="5" s="1"/>
  <c r="P129" i="5" s="1"/>
  <c r="R129" i="5" s="1"/>
  <c r="T129" i="5" s="1"/>
  <c r="V129" i="5" s="1"/>
  <c r="X129" i="5" s="1"/>
  <c r="G263" i="5"/>
  <c r="G278" i="5"/>
  <c r="C278" i="5"/>
  <c r="D279" i="5"/>
  <c r="D278" i="5" s="1"/>
  <c r="C263" i="5"/>
  <c r="D264" i="5"/>
  <c r="D263" i="5" s="1"/>
  <c r="G154" i="5"/>
  <c r="G153" i="5" s="1"/>
  <c r="G119" i="5"/>
  <c r="G78" i="5"/>
  <c r="G77" i="5" s="1"/>
  <c r="G72" i="5"/>
  <c r="G53" i="5"/>
  <c r="G52" i="5" s="1"/>
  <c r="G27" i="5"/>
  <c r="G7" i="5"/>
  <c r="G6" i="5" s="1"/>
  <c r="H273" i="5"/>
  <c r="H107" i="5"/>
  <c r="G105" i="5"/>
  <c r="R261" i="5" l="1"/>
  <c r="T262" i="5"/>
  <c r="R250" i="5"/>
  <c r="T251" i="5"/>
  <c r="R287" i="5"/>
  <c r="T288" i="5"/>
  <c r="R280" i="5"/>
  <c r="T281" i="5"/>
  <c r="R275" i="5"/>
  <c r="T276" i="5"/>
  <c r="R224" i="5"/>
  <c r="T225" i="5"/>
  <c r="X234" i="5"/>
  <c r="R57" i="5"/>
  <c r="T58" i="5"/>
  <c r="T59" i="5"/>
  <c r="V60" i="5"/>
  <c r="R74" i="5"/>
  <c r="T75" i="5"/>
  <c r="X106" i="5"/>
  <c r="R124" i="5"/>
  <c r="T125" i="5"/>
  <c r="R349" i="5"/>
  <c r="T350" i="5"/>
  <c r="H283" i="5"/>
  <c r="N261" i="5"/>
  <c r="P261" i="5"/>
  <c r="N250" i="5"/>
  <c r="P250" i="5"/>
  <c r="N124" i="5"/>
  <c r="P124" i="5"/>
  <c r="N349" i="5"/>
  <c r="N347" i="5" s="1"/>
  <c r="P349" i="5"/>
  <c r="N287" i="5"/>
  <c r="P287" i="5"/>
  <c r="N280" i="5"/>
  <c r="P280" i="5"/>
  <c r="N275" i="5"/>
  <c r="P275" i="5"/>
  <c r="N224" i="5"/>
  <c r="P224" i="5"/>
  <c r="J107" i="5"/>
  <c r="L107" i="5" s="1"/>
  <c r="J273" i="5"/>
  <c r="H272" i="5"/>
  <c r="H270" i="5" s="1"/>
  <c r="G243" i="5"/>
  <c r="G242" i="5" s="1"/>
  <c r="G76" i="5" s="1"/>
  <c r="H279" i="5"/>
  <c r="H278" i="5" s="1"/>
  <c r="D289" i="5"/>
  <c r="H264" i="5"/>
  <c r="D283" i="5"/>
  <c r="H290" i="5"/>
  <c r="J284" i="5"/>
  <c r="G5" i="5"/>
  <c r="G4" i="5" s="1"/>
  <c r="G379" i="5" s="1"/>
  <c r="Y247" i="5"/>
  <c r="Y246" i="5" s="1"/>
  <c r="C246" i="5"/>
  <c r="D247" i="5"/>
  <c r="H247" i="5" s="1"/>
  <c r="C160" i="5"/>
  <c r="D162" i="5"/>
  <c r="H162" i="5" s="1"/>
  <c r="J162" i="5" s="1"/>
  <c r="L162" i="5" s="1"/>
  <c r="N162" i="5" s="1"/>
  <c r="P162" i="5" s="1"/>
  <c r="R162" i="5" s="1"/>
  <c r="T162" i="5" s="1"/>
  <c r="V162" i="5" s="1"/>
  <c r="X162" i="5" s="1"/>
  <c r="D136" i="5"/>
  <c r="H136" i="5" s="1"/>
  <c r="J136" i="5" s="1"/>
  <c r="L136" i="5" s="1"/>
  <c r="N136" i="5" s="1"/>
  <c r="P136" i="5" s="1"/>
  <c r="R136" i="5" s="1"/>
  <c r="T136" i="5" s="1"/>
  <c r="V136" i="5" s="1"/>
  <c r="X136" i="5" s="1"/>
  <c r="D135" i="5"/>
  <c r="H135" i="5" s="1"/>
  <c r="J135" i="5" s="1"/>
  <c r="L135" i="5" s="1"/>
  <c r="N135" i="5" s="1"/>
  <c r="P135" i="5" s="1"/>
  <c r="R135" i="5" s="1"/>
  <c r="T135" i="5" s="1"/>
  <c r="V135" i="5" s="1"/>
  <c r="X135" i="5" s="1"/>
  <c r="T224" i="5" l="1"/>
  <c r="V225" i="5"/>
  <c r="T275" i="5"/>
  <c r="V276" i="5"/>
  <c r="V281" i="5"/>
  <c r="T280" i="5"/>
  <c r="V288" i="5"/>
  <c r="T287" i="5"/>
  <c r="T250" i="5"/>
  <c r="V251" i="5"/>
  <c r="V262" i="5"/>
  <c r="T261" i="5"/>
  <c r="T349" i="5"/>
  <c r="V350" i="5"/>
  <c r="T57" i="5"/>
  <c r="V58" i="5"/>
  <c r="V75" i="5"/>
  <c r="T74" i="5"/>
  <c r="V59" i="5"/>
  <c r="X60" i="5"/>
  <c r="X59" i="5" s="1"/>
  <c r="V125" i="5"/>
  <c r="T124" i="5"/>
  <c r="N107" i="5"/>
  <c r="P107" i="5" s="1"/>
  <c r="R107" i="5" s="1"/>
  <c r="T107" i="5" s="1"/>
  <c r="J283" i="5"/>
  <c r="L284" i="5"/>
  <c r="J272" i="5"/>
  <c r="J270" i="5" s="1"/>
  <c r="L273" i="5"/>
  <c r="AA247" i="5"/>
  <c r="AA246" i="5" s="1"/>
  <c r="J247" i="5"/>
  <c r="H246" i="5"/>
  <c r="J279" i="5"/>
  <c r="J290" i="5"/>
  <c r="H289" i="5"/>
  <c r="J264" i="5"/>
  <c r="H263" i="5"/>
  <c r="D246" i="5"/>
  <c r="D131" i="5"/>
  <c r="H131" i="5" s="1"/>
  <c r="J131" i="5" s="1"/>
  <c r="L131" i="5" s="1"/>
  <c r="N131" i="5" s="1"/>
  <c r="P131" i="5" s="1"/>
  <c r="R131" i="5" s="1"/>
  <c r="T131" i="5" s="1"/>
  <c r="V131" i="5" s="1"/>
  <c r="X131" i="5" s="1"/>
  <c r="V261" i="5" l="1"/>
  <c r="X262" i="5"/>
  <c r="X261" i="5" s="1"/>
  <c r="X288" i="5"/>
  <c r="X287" i="5" s="1"/>
  <c r="V287" i="5"/>
  <c r="V280" i="5"/>
  <c r="X281" i="5"/>
  <c r="X280" i="5" s="1"/>
  <c r="V349" i="5"/>
  <c r="X350" i="5"/>
  <c r="X349" i="5" s="1"/>
  <c r="X251" i="5"/>
  <c r="X250" i="5" s="1"/>
  <c r="V250" i="5"/>
  <c r="X276" i="5"/>
  <c r="X275" i="5" s="1"/>
  <c r="V275" i="5"/>
  <c r="V224" i="5"/>
  <c r="X225" i="5"/>
  <c r="X224" i="5" s="1"/>
  <c r="V107" i="5"/>
  <c r="V124" i="5"/>
  <c r="X125" i="5"/>
  <c r="X124" i="5" s="1"/>
  <c r="X75" i="5"/>
  <c r="X74" i="5" s="1"/>
  <c r="V74" i="5"/>
  <c r="V57" i="5"/>
  <c r="X58" i="5"/>
  <c r="X57" i="5" s="1"/>
  <c r="L272" i="5"/>
  <c r="N273" i="5"/>
  <c r="P273" i="5" s="1"/>
  <c r="R273" i="5" s="1"/>
  <c r="L283" i="5"/>
  <c r="N284" i="5"/>
  <c r="P284" i="5" s="1"/>
  <c r="R284" i="5" s="1"/>
  <c r="AC247" i="5"/>
  <c r="AC246" i="5" s="1"/>
  <c r="J263" i="5"/>
  <c r="L264" i="5"/>
  <c r="J289" i="5"/>
  <c r="L290" i="5"/>
  <c r="J278" i="5"/>
  <c r="L279" i="5"/>
  <c r="J246" i="5"/>
  <c r="L247" i="5"/>
  <c r="D130" i="5"/>
  <c r="H130" i="5" s="1"/>
  <c r="J130" i="5" s="1"/>
  <c r="L130" i="5" s="1"/>
  <c r="N130" i="5" s="1"/>
  <c r="P130" i="5" s="1"/>
  <c r="R130" i="5" s="1"/>
  <c r="T130" i="5" s="1"/>
  <c r="V130" i="5" s="1"/>
  <c r="X130" i="5" s="1"/>
  <c r="R283" i="5" l="1"/>
  <c r="T284" i="5"/>
  <c r="R272" i="5"/>
  <c r="T273" i="5"/>
  <c r="X107" i="5"/>
  <c r="N283" i="5"/>
  <c r="P283" i="5"/>
  <c r="N272" i="5"/>
  <c r="P272" i="5"/>
  <c r="L246" i="5"/>
  <c r="N247" i="5"/>
  <c r="P247" i="5" s="1"/>
  <c r="L278" i="5"/>
  <c r="N279" i="5"/>
  <c r="P279" i="5" s="1"/>
  <c r="R279" i="5" s="1"/>
  <c r="L289" i="5"/>
  <c r="N290" i="5"/>
  <c r="P290" i="5" s="1"/>
  <c r="R290" i="5" s="1"/>
  <c r="L263" i="5"/>
  <c r="N264" i="5"/>
  <c r="P264" i="5" s="1"/>
  <c r="R264" i="5" s="1"/>
  <c r="AE247" i="5"/>
  <c r="AE246" i="5" s="1"/>
  <c r="D99" i="5"/>
  <c r="D96" i="5" s="1"/>
  <c r="C96" i="5"/>
  <c r="D86" i="5"/>
  <c r="H86" i="5" s="1"/>
  <c r="C89" i="5"/>
  <c r="C87" i="5"/>
  <c r="C85" i="5"/>
  <c r="C79" i="5"/>
  <c r="AJ277" i="5"/>
  <c r="AL277" i="5" s="1"/>
  <c r="AN277" i="5" s="1"/>
  <c r="AP277" i="5" s="1"/>
  <c r="AR277" i="5" s="1"/>
  <c r="AJ276" i="5"/>
  <c r="AJ273" i="5"/>
  <c r="AJ272" i="5" s="1"/>
  <c r="AJ258" i="5"/>
  <c r="AL258" i="5" s="1"/>
  <c r="AN258" i="5" s="1"/>
  <c r="AP258" i="5" s="1"/>
  <c r="AR258" i="5" s="1"/>
  <c r="AJ259" i="5"/>
  <c r="AL259" i="5" s="1"/>
  <c r="AN259" i="5" s="1"/>
  <c r="AP259" i="5" s="1"/>
  <c r="AR259" i="5" s="1"/>
  <c r="AJ255" i="5"/>
  <c r="AL255" i="5" s="1"/>
  <c r="AN255" i="5" s="1"/>
  <c r="AP255" i="5" s="1"/>
  <c r="AR255" i="5" s="1"/>
  <c r="AJ256" i="5"/>
  <c r="AL256" i="5" s="1"/>
  <c r="AN256" i="5" s="1"/>
  <c r="AP256" i="5" s="1"/>
  <c r="AR256" i="5" s="1"/>
  <c r="AJ257" i="5"/>
  <c r="AL257" i="5" s="1"/>
  <c r="AN257" i="5" s="1"/>
  <c r="AP257" i="5" s="1"/>
  <c r="AR257" i="5" s="1"/>
  <c r="AJ254" i="5"/>
  <c r="AL254" i="5" s="1"/>
  <c r="AN254" i="5" s="1"/>
  <c r="AP254" i="5" s="1"/>
  <c r="AR254" i="5" s="1"/>
  <c r="AJ253" i="5"/>
  <c r="AJ150" i="5"/>
  <c r="AL150" i="5" s="1"/>
  <c r="AN150" i="5" s="1"/>
  <c r="AP150" i="5" s="1"/>
  <c r="AR150" i="5" s="1"/>
  <c r="AJ151" i="5"/>
  <c r="AL151" i="5" s="1"/>
  <c r="AN151" i="5" s="1"/>
  <c r="AP151" i="5" s="1"/>
  <c r="AR151" i="5" s="1"/>
  <c r="AJ149" i="5"/>
  <c r="AJ125" i="5"/>
  <c r="AJ121" i="5"/>
  <c r="AJ113" i="5"/>
  <c r="AL113" i="5" s="1"/>
  <c r="AN113" i="5" s="1"/>
  <c r="AP113" i="5" s="1"/>
  <c r="AR113" i="5" s="1"/>
  <c r="AJ111" i="5"/>
  <c r="AJ105" i="5" s="1"/>
  <c r="AJ101" i="5"/>
  <c r="AJ99" i="5"/>
  <c r="AJ86" i="5"/>
  <c r="AJ36" i="5"/>
  <c r="AL36" i="5" s="1"/>
  <c r="AN36" i="5" s="1"/>
  <c r="AP36" i="5" s="1"/>
  <c r="AR36" i="5" s="1"/>
  <c r="AJ35" i="5"/>
  <c r="AL35" i="5" s="1"/>
  <c r="AN35" i="5" s="1"/>
  <c r="AP35" i="5" s="1"/>
  <c r="AR35" i="5" s="1"/>
  <c r="T272" i="5" l="1"/>
  <c r="V273" i="5"/>
  <c r="T283" i="5"/>
  <c r="V284" i="5"/>
  <c r="R263" i="5"/>
  <c r="T264" i="5"/>
  <c r="R289" i="5"/>
  <c r="T290" i="5"/>
  <c r="R278" i="5"/>
  <c r="T279" i="5"/>
  <c r="R247" i="5"/>
  <c r="P246" i="5"/>
  <c r="AJ148" i="5"/>
  <c r="AR30" i="5"/>
  <c r="AG247" i="5"/>
  <c r="AG246" i="5" s="1"/>
  <c r="N263" i="5"/>
  <c r="P263" i="5"/>
  <c r="N289" i="5"/>
  <c r="P289" i="5"/>
  <c r="N278" i="5"/>
  <c r="P278" i="5"/>
  <c r="N246" i="5"/>
  <c r="AP30" i="5"/>
  <c r="AN30" i="5"/>
  <c r="AL86" i="5"/>
  <c r="AJ85" i="5"/>
  <c r="AL101" i="5"/>
  <c r="AJ100" i="5"/>
  <c r="AL125" i="5"/>
  <c r="AJ124" i="5"/>
  <c r="AL276" i="5"/>
  <c r="AJ275" i="5"/>
  <c r="J86" i="5"/>
  <c r="H85" i="5"/>
  <c r="AL99" i="5"/>
  <c r="AJ96" i="5"/>
  <c r="AL111" i="5"/>
  <c r="AL105" i="5" s="1"/>
  <c r="AL149" i="5"/>
  <c r="AL253" i="5"/>
  <c r="AN253" i="5" s="1"/>
  <c r="AJ252" i="5"/>
  <c r="AL30" i="5"/>
  <c r="AJ120" i="5"/>
  <c r="AL121" i="5"/>
  <c r="AL273" i="5"/>
  <c r="D85" i="5"/>
  <c r="H99" i="5"/>
  <c r="Y101" i="5"/>
  <c r="Y88" i="5"/>
  <c r="Y83" i="5"/>
  <c r="AA83" i="5" s="1"/>
  <c r="AC83" i="5" s="1"/>
  <c r="AE83" i="5" s="1"/>
  <c r="AG83" i="5" s="1"/>
  <c r="Y84" i="5"/>
  <c r="AA84" i="5" s="1"/>
  <c r="AC84" i="5" s="1"/>
  <c r="AE84" i="5" s="1"/>
  <c r="AG84" i="5" s="1"/>
  <c r="Y82" i="5"/>
  <c r="Y35" i="5"/>
  <c r="AA35" i="5" s="1"/>
  <c r="AC35" i="5" s="1"/>
  <c r="AE35" i="5" s="1"/>
  <c r="AG35" i="5" s="1"/>
  <c r="Y36" i="5"/>
  <c r="AA36" i="5" s="1"/>
  <c r="AC36" i="5" s="1"/>
  <c r="AE36" i="5" s="1"/>
  <c r="AG36" i="5" s="1"/>
  <c r="Y34" i="5"/>
  <c r="AA34" i="5" s="1"/>
  <c r="AC34" i="5" s="1"/>
  <c r="AE34" i="5" s="1"/>
  <c r="AG34" i="5" s="1"/>
  <c r="Y31" i="5"/>
  <c r="AA31" i="5" s="1"/>
  <c r="AC31" i="5" s="1"/>
  <c r="AE31" i="5" s="1"/>
  <c r="AG31" i="5" s="1"/>
  <c r="Y56" i="5"/>
  <c r="AA56" i="5" s="1"/>
  <c r="AC56" i="5" s="1"/>
  <c r="AE56" i="5" s="1"/>
  <c r="AG56" i="5" s="1"/>
  <c r="Y54" i="5"/>
  <c r="T278" i="5" l="1"/>
  <c r="V279" i="5"/>
  <c r="V290" i="5"/>
  <c r="T289" i="5"/>
  <c r="T263" i="5"/>
  <c r="V264" i="5"/>
  <c r="V283" i="5"/>
  <c r="X284" i="5"/>
  <c r="X283" i="5" s="1"/>
  <c r="X273" i="5"/>
  <c r="X272" i="5" s="1"/>
  <c r="V272" i="5"/>
  <c r="R246" i="5"/>
  <c r="T247" i="5"/>
  <c r="AJ119" i="5"/>
  <c r="AG30" i="5"/>
  <c r="AJ243" i="5"/>
  <c r="AE30" i="5"/>
  <c r="AN252" i="5"/>
  <c r="AP253" i="5"/>
  <c r="AL272" i="5"/>
  <c r="AN273" i="5"/>
  <c r="AC30" i="5"/>
  <c r="AL120" i="5"/>
  <c r="AN121" i="5"/>
  <c r="AL252" i="5"/>
  <c r="AL148" i="5"/>
  <c r="AN149" i="5"/>
  <c r="AN111" i="5"/>
  <c r="AN105" i="5" s="1"/>
  <c r="AL96" i="5"/>
  <c r="AN99" i="5"/>
  <c r="AL275" i="5"/>
  <c r="AN276" i="5"/>
  <c r="AL124" i="5"/>
  <c r="AN125" i="5"/>
  <c r="AL100" i="5"/>
  <c r="AN101" i="5"/>
  <c r="AL85" i="5"/>
  <c r="AN86" i="5"/>
  <c r="J85" i="5"/>
  <c r="L86" i="5"/>
  <c r="AA82" i="5"/>
  <c r="Y79" i="5"/>
  <c r="AA101" i="5"/>
  <c r="Y100" i="5"/>
  <c r="AA88" i="5"/>
  <c r="Y87" i="5"/>
  <c r="J99" i="5"/>
  <c r="H96" i="5"/>
  <c r="AA54" i="5"/>
  <c r="Y53" i="5"/>
  <c r="AA30" i="5"/>
  <c r="Y285" i="5"/>
  <c r="Y282" i="5"/>
  <c r="AA282" i="5" s="1"/>
  <c r="AC282" i="5" s="1"/>
  <c r="AE282" i="5" s="1"/>
  <c r="AG282" i="5" s="1"/>
  <c r="Y281" i="5"/>
  <c r="Y273" i="5"/>
  <c r="Y266" i="5"/>
  <c r="Y265" i="5" s="1"/>
  <c r="Y262" i="5"/>
  <c r="Y150" i="5"/>
  <c r="AA150" i="5" s="1"/>
  <c r="AC150" i="5" s="1"/>
  <c r="AE150" i="5" s="1"/>
  <c r="AG150" i="5" s="1"/>
  <c r="Y151" i="5"/>
  <c r="AA151" i="5" s="1"/>
  <c r="AC151" i="5" s="1"/>
  <c r="AE151" i="5" s="1"/>
  <c r="AG151" i="5" s="1"/>
  <c r="Y149" i="5"/>
  <c r="Y143" i="5"/>
  <c r="AA143" i="5" s="1"/>
  <c r="AC143" i="5" s="1"/>
  <c r="AE143" i="5" s="1"/>
  <c r="AG143" i="5" s="1"/>
  <c r="Y141" i="5"/>
  <c r="Y116" i="5"/>
  <c r="AA116" i="5" s="1"/>
  <c r="AC116" i="5" s="1"/>
  <c r="AE116" i="5" s="1"/>
  <c r="AG116" i="5" s="1"/>
  <c r="Y115" i="5"/>
  <c r="AA115" i="5" s="1"/>
  <c r="AC115" i="5" s="1"/>
  <c r="AE115" i="5" s="1"/>
  <c r="AG115" i="5" s="1"/>
  <c r="Y112" i="5"/>
  <c r="AA112" i="5" s="1"/>
  <c r="AC112" i="5" s="1"/>
  <c r="AE112" i="5" s="1"/>
  <c r="AG112" i="5" s="1"/>
  <c r="Y113" i="5"/>
  <c r="AA113" i="5" s="1"/>
  <c r="AC113" i="5" s="1"/>
  <c r="AE113" i="5" s="1"/>
  <c r="AG113" i="5" s="1"/>
  <c r="Y111" i="5"/>
  <c r="AA111" i="5" s="1"/>
  <c r="AC111" i="5" s="1"/>
  <c r="AE111" i="5" s="1"/>
  <c r="AG111" i="5" s="1"/>
  <c r="Y108" i="5"/>
  <c r="Y105" i="5" s="1"/>
  <c r="T246" i="5" l="1"/>
  <c r="V247" i="5"/>
  <c r="X264" i="5"/>
  <c r="X263" i="5" s="1"/>
  <c r="V263" i="5"/>
  <c r="X279" i="5"/>
  <c r="X278" i="5" s="1"/>
  <c r="V278" i="5"/>
  <c r="V289" i="5"/>
  <c r="X290" i="5"/>
  <c r="X289" i="5" s="1"/>
  <c r="AL119" i="5"/>
  <c r="AP252" i="5"/>
  <c r="AR253" i="5"/>
  <c r="AR252" i="5" s="1"/>
  <c r="Y78" i="5"/>
  <c r="Y148" i="5"/>
  <c r="Y137" i="5"/>
  <c r="AN120" i="5"/>
  <c r="AP121" i="5"/>
  <c r="L85" i="5"/>
  <c r="N86" i="5"/>
  <c r="P86" i="5" s="1"/>
  <c r="R86" i="5" s="1"/>
  <c r="AN85" i="5"/>
  <c r="AP86" i="5"/>
  <c r="AN100" i="5"/>
  <c r="AP101" i="5"/>
  <c r="AN124" i="5"/>
  <c r="AP125" i="5"/>
  <c r="AN275" i="5"/>
  <c r="AP276" i="5"/>
  <c r="AN96" i="5"/>
  <c r="AP99" i="5"/>
  <c r="AP111" i="5"/>
  <c r="AP105" i="5" s="1"/>
  <c r="AN148" i="5"/>
  <c r="AP149" i="5"/>
  <c r="AN272" i="5"/>
  <c r="AP273" i="5"/>
  <c r="AL243" i="5"/>
  <c r="AA53" i="5"/>
  <c r="AC54" i="5"/>
  <c r="AA87" i="5"/>
  <c r="AC88" i="5"/>
  <c r="AA100" i="5"/>
  <c r="AC101" i="5"/>
  <c r="AA79" i="5"/>
  <c r="AA78" i="5" s="1"/>
  <c r="AC82" i="5"/>
  <c r="J96" i="5"/>
  <c r="L99" i="5"/>
  <c r="AA108" i="5"/>
  <c r="AA105" i="5" s="1"/>
  <c r="AA266" i="5"/>
  <c r="AA265" i="5" s="1"/>
  <c r="AA281" i="5"/>
  <c r="Y280" i="5"/>
  <c r="AA262" i="5"/>
  <c r="Y261" i="5"/>
  <c r="AA141" i="5"/>
  <c r="AA149" i="5"/>
  <c r="AA285" i="5"/>
  <c r="Y283" i="5"/>
  <c r="AA273" i="5"/>
  <c r="Y272" i="5"/>
  <c r="C6" i="5"/>
  <c r="AN243" i="5" l="1"/>
  <c r="V246" i="5"/>
  <c r="X247" i="5"/>
  <c r="X246" i="5" s="1"/>
  <c r="R85" i="5"/>
  <c r="T86" i="5"/>
  <c r="AN119" i="5"/>
  <c r="AP272" i="5"/>
  <c r="AR273" i="5"/>
  <c r="AR272" i="5" s="1"/>
  <c r="AP148" i="5"/>
  <c r="AR149" i="5"/>
  <c r="AR148" i="5" s="1"/>
  <c r="AR111" i="5"/>
  <c r="AR105" i="5" s="1"/>
  <c r="AP96" i="5"/>
  <c r="AR99" i="5"/>
  <c r="AR96" i="5" s="1"/>
  <c r="AP275" i="5"/>
  <c r="AR276" i="5"/>
  <c r="AR275" i="5" s="1"/>
  <c r="AP124" i="5"/>
  <c r="AR125" i="5"/>
  <c r="AR124" i="5" s="1"/>
  <c r="AP100" i="5"/>
  <c r="AR101" i="5"/>
  <c r="AR100" i="5" s="1"/>
  <c r="AP85" i="5"/>
  <c r="AR86" i="5"/>
  <c r="AR85" i="5" s="1"/>
  <c r="AR78" i="5" s="1"/>
  <c r="AR77" i="5" s="1"/>
  <c r="AP120" i="5"/>
  <c r="AR121" i="5"/>
  <c r="AR120" i="5" s="1"/>
  <c r="AR119" i="5" s="1"/>
  <c r="AN78" i="5"/>
  <c r="AN77" i="5" s="1"/>
  <c r="AP78" i="5"/>
  <c r="AP77" i="5" s="1"/>
  <c r="N85" i="5"/>
  <c r="P85" i="5"/>
  <c r="L96" i="5"/>
  <c r="N99" i="5"/>
  <c r="P99" i="5" s="1"/>
  <c r="R99" i="5" s="1"/>
  <c r="AC79" i="5"/>
  <c r="AE82" i="5"/>
  <c r="AC100" i="5"/>
  <c r="AE101" i="5"/>
  <c r="AC87" i="5"/>
  <c r="AE88" i="5"/>
  <c r="AC53" i="5"/>
  <c r="AC52" i="5" s="1"/>
  <c r="AE54" i="5"/>
  <c r="Y243" i="5"/>
  <c r="AA272" i="5"/>
  <c r="AC273" i="5"/>
  <c r="AA283" i="5"/>
  <c r="AC285" i="5"/>
  <c r="AA137" i="5"/>
  <c r="AC141" i="5"/>
  <c r="AA261" i="5"/>
  <c r="AC262" i="5"/>
  <c r="AA280" i="5"/>
  <c r="AC281" i="5"/>
  <c r="AC266" i="5"/>
  <c r="AC265" i="5" s="1"/>
  <c r="AC108" i="5"/>
  <c r="AC105" i="5" s="1"/>
  <c r="AA148" i="5"/>
  <c r="AC149" i="5"/>
  <c r="D114" i="5"/>
  <c r="H114" i="5" s="1"/>
  <c r="J114" i="5" s="1"/>
  <c r="L114" i="5" s="1"/>
  <c r="N114" i="5" s="1"/>
  <c r="P114" i="5" s="1"/>
  <c r="R114" i="5" s="1"/>
  <c r="T114" i="5" s="1"/>
  <c r="V114" i="5" s="1"/>
  <c r="X114" i="5" s="1"/>
  <c r="D115" i="5"/>
  <c r="H115" i="5" s="1"/>
  <c r="J115" i="5" s="1"/>
  <c r="L115" i="5" s="1"/>
  <c r="N115" i="5" s="1"/>
  <c r="P115" i="5" s="1"/>
  <c r="R115" i="5" s="1"/>
  <c r="T115" i="5" s="1"/>
  <c r="V115" i="5" s="1"/>
  <c r="X115" i="5" s="1"/>
  <c r="D116" i="5"/>
  <c r="H116" i="5" s="1"/>
  <c r="J116" i="5" s="1"/>
  <c r="L116" i="5" s="1"/>
  <c r="N116" i="5" s="1"/>
  <c r="P116" i="5" s="1"/>
  <c r="R116" i="5" s="1"/>
  <c r="T116" i="5" s="1"/>
  <c r="V116" i="5" s="1"/>
  <c r="X116" i="5" s="1"/>
  <c r="D108" i="5"/>
  <c r="H108" i="5" s="1"/>
  <c r="D109" i="5"/>
  <c r="H109" i="5" s="1"/>
  <c r="J109" i="5" s="1"/>
  <c r="L109" i="5" s="1"/>
  <c r="N109" i="5" s="1"/>
  <c r="P109" i="5" s="1"/>
  <c r="R109" i="5" s="1"/>
  <c r="T109" i="5" s="1"/>
  <c r="V109" i="5" s="1"/>
  <c r="X109" i="5" s="1"/>
  <c r="D110" i="5"/>
  <c r="H110" i="5" s="1"/>
  <c r="J110" i="5" s="1"/>
  <c r="L110" i="5" s="1"/>
  <c r="N110" i="5" s="1"/>
  <c r="P110" i="5" s="1"/>
  <c r="R110" i="5" s="1"/>
  <c r="T110" i="5" s="1"/>
  <c r="V110" i="5" s="1"/>
  <c r="X110" i="5" s="1"/>
  <c r="D111" i="5"/>
  <c r="H111" i="5" s="1"/>
  <c r="J111" i="5" s="1"/>
  <c r="L111" i="5" s="1"/>
  <c r="N111" i="5" s="1"/>
  <c r="P111" i="5" s="1"/>
  <c r="R111" i="5" s="1"/>
  <c r="T111" i="5" s="1"/>
  <c r="V111" i="5" s="1"/>
  <c r="X111" i="5" s="1"/>
  <c r="D112" i="5"/>
  <c r="H112" i="5" s="1"/>
  <c r="D104" i="5"/>
  <c r="H104" i="5" s="1"/>
  <c r="J104" i="5" s="1"/>
  <c r="L104" i="5" s="1"/>
  <c r="N104" i="5" s="1"/>
  <c r="P104" i="5" s="1"/>
  <c r="R104" i="5" s="1"/>
  <c r="T104" i="5" s="1"/>
  <c r="V104" i="5" s="1"/>
  <c r="X104" i="5" s="1"/>
  <c r="D103" i="5"/>
  <c r="H103" i="5" s="1"/>
  <c r="D101" i="5"/>
  <c r="H101" i="5" s="1"/>
  <c r="D91" i="5"/>
  <c r="H91" i="5" s="1"/>
  <c r="J91" i="5" s="1"/>
  <c r="L91" i="5" s="1"/>
  <c r="N91" i="5" s="1"/>
  <c r="P91" i="5" s="1"/>
  <c r="R91" i="5" s="1"/>
  <c r="T91" i="5" s="1"/>
  <c r="V91" i="5" s="1"/>
  <c r="X91" i="5" s="1"/>
  <c r="D90" i="5"/>
  <c r="H90" i="5" s="1"/>
  <c r="D88" i="5"/>
  <c r="H88" i="5" s="1"/>
  <c r="D81" i="5"/>
  <c r="H81" i="5" s="1"/>
  <c r="J81" i="5" s="1"/>
  <c r="L81" i="5" s="1"/>
  <c r="N81" i="5" s="1"/>
  <c r="P81" i="5" s="1"/>
  <c r="R81" i="5" s="1"/>
  <c r="T81" i="5" s="1"/>
  <c r="V81" i="5" s="1"/>
  <c r="X81" i="5" s="1"/>
  <c r="D80" i="5"/>
  <c r="H80" i="5" s="1"/>
  <c r="D73" i="5"/>
  <c r="H73" i="5" s="1"/>
  <c r="H72" i="5" s="1"/>
  <c r="D56" i="5"/>
  <c r="H56" i="5" s="1"/>
  <c r="J56" i="5" s="1"/>
  <c r="L56" i="5" s="1"/>
  <c r="N56" i="5" s="1"/>
  <c r="D54" i="5"/>
  <c r="H54" i="5" s="1"/>
  <c r="AJ22" i="5"/>
  <c r="AJ23" i="5"/>
  <c r="AL23" i="5" s="1"/>
  <c r="AN23" i="5" s="1"/>
  <c r="AP23" i="5" s="1"/>
  <c r="AR23" i="5" s="1"/>
  <c r="AJ24" i="5"/>
  <c r="AL24" i="5" s="1"/>
  <c r="AN24" i="5" s="1"/>
  <c r="AP24" i="5" s="1"/>
  <c r="AR24" i="5" s="1"/>
  <c r="AJ25" i="5"/>
  <c r="AL25" i="5" s="1"/>
  <c r="AN25" i="5" s="1"/>
  <c r="AP25" i="5" s="1"/>
  <c r="AR25" i="5" s="1"/>
  <c r="AJ26" i="5"/>
  <c r="AL26" i="5" s="1"/>
  <c r="AN26" i="5" s="1"/>
  <c r="AP26" i="5" s="1"/>
  <c r="AR26" i="5" s="1"/>
  <c r="D9" i="5"/>
  <c r="H9" i="5" s="1"/>
  <c r="J9" i="5" s="1"/>
  <c r="L9" i="5" s="1"/>
  <c r="N9" i="5" s="1"/>
  <c r="P9" i="5" s="1"/>
  <c r="R9" i="5" s="1"/>
  <c r="T9" i="5" s="1"/>
  <c r="V9" i="5" s="1"/>
  <c r="X9" i="5" s="1"/>
  <c r="D10" i="5"/>
  <c r="H10" i="5" s="1"/>
  <c r="J10" i="5" s="1"/>
  <c r="L10" i="5" s="1"/>
  <c r="N10" i="5" s="1"/>
  <c r="P10" i="5" s="1"/>
  <c r="R10" i="5" s="1"/>
  <c r="T10" i="5" s="1"/>
  <c r="V10" i="5" s="1"/>
  <c r="X10" i="5" s="1"/>
  <c r="D11" i="5"/>
  <c r="H11" i="5" s="1"/>
  <c r="J11" i="5" s="1"/>
  <c r="L11" i="5" s="1"/>
  <c r="N11" i="5" s="1"/>
  <c r="P11" i="5" s="1"/>
  <c r="R11" i="5" s="1"/>
  <c r="T11" i="5" s="1"/>
  <c r="V11" i="5" s="1"/>
  <c r="X11" i="5" s="1"/>
  <c r="D13" i="5"/>
  <c r="H13" i="5" s="1"/>
  <c r="J13" i="5" s="1"/>
  <c r="D8" i="5"/>
  <c r="H8" i="5" s="1"/>
  <c r="Y15" i="5"/>
  <c r="AA15" i="5" s="1"/>
  <c r="AC15" i="5" s="1"/>
  <c r="AE15" i="5" s="1"/>
  <c r="AG15" i="5" s="1"/>
  <c r="Y16" i="5"/>
  <c r="AA16" i="5" s="1"/>
  <c r="AC16" i="5" s="1"/>
  <c r="AE16" i="5" s="1"/>
  <c r="AG16" i="5" s="1"/>
  <c r="Y17" i="5"/>
  <c r="AA17" i="5" s="1"/>
  <c r="AC17" i="5" s="1"/>
  <c r="AE17" i="5" s="1"/>
  <c r="AG17" i="5" s="1"/>
  <c r="Y18" i="5"/>
  <c r="AA18" i="5" s="1"/>
  <c r="AC18" i="5" s="1"/>
  <c r="AE18" i="5" s="1"/>
  <c r="AG18" i="5" s="1"/>
  <c r="Y19" i="5"/>
  <c r="AA19" i="5" s="1"/>
  <c r="AC19" i="5" s="1"/>
  <c r="AE19" i="5" s="1"/>
  <c r="AG19" i="5" s="1"/>
  <c r="Y20" i="5"/>
  <c r="AA20" i="5" s="1"/>
  <c r="AC20" i="5" s="1"/>
  <c r="AE20" i="5" s="1"/>
  <c r="AG20" i="5" s="1"/>
  <c r="Y21" i="5"/>
  <c r="AA21" i="5" s="1"/>
  <c r="AC21" i="5" s="1"/>
  <c r="AE21" i="5" s="1"/>
  <c r="AG21" i="5" s="1"/>
  <c r="Y14" i="5"/>
  <c r="D150" i="5"/>
  <c r="H150" i="5" s="1"/>
  <c r="J150" i="5" s="1"/>
  <c r="L150" i="5" s="1"/>
  <c r="N150" i="5" s="1"/>
  <c r="P150" i="5" s="1"/>
  <c r="R150" i="5" s="1"/>
  <c r="T150" i="5" s="1"/>
  <c r="V150" i="5" s="1"/>
  <c r="X150" i="5" s="1"/>
  <c r="D151" i="5"/>
  <c r="H151" i="5" s="1"/>
  <c r="J151" i="5" s="1"/>
  <c r="L151" i="5" s="1"/>
  <c r="N151" i="5" s="1"/>
  <c r="P151" i="5" s="1"/>
  <c r="R151" i="5" s="1"/>
  <c r="T151" i="5" s="1"/>
  <c r="V151" i="5" s="1"/>
  <c r="X151" i="5" s="1"/>
  <c r="D149" i="5"/>
  <c r="D139" i="5"/>
  <c r="H139" i="5" s="1"/>
  <c r="J139" i="5" s="1"/>
  <c r="L139" i="5" s="1"/>
  <c r="N139" i="5" s="1"/>
  <c r="P139" i="5" s="1"/>
  <c r="R139" i="5" s="1"/>
  <c r="T139" i="5" s="1"/>
  <c r="V139" i="5" s="1"/>
  <c r="X139" i="5" s="1"/>
  <c r="D140" i="5"/>
  <c r="H140" i="5" s="1"/>
  <c r="J140" i="5" s="1"/>
  <c r="L140" i="5" s="1"/>
  <c r="N140" i="5" s="1"/>
  <c r="P140" i="5" s="1"/>
  <c r="R140" i="5" s="1"/>
  <c r="T140" i="5" s="1"/>
  <c r="D141" i="5"/>
  <c r="H141" i="5" s="1"/>
  <c r="J141" i="5" s="1"/>
  <c r="L141" i="5" s="1"/>
  <c r="N141" i="5" s="1"/>
  <c r="P141" i="5" s="1"/>
  <c r="R141" i="5" s="1"/>
  <c r="T141" i="5" s="1"/>
  <c r="V141" i="5" s="1"/>
  <c r="X141" i="5" s="1"/>
  <c r="D142" i="5"/>
  <c r="H142" i="5" s="1"/>
  <c r="J142" i="5" s="1"/>
  <c r="L142" i="5" s="1"/>
  <c r="N142" i="5" s="1"/>
  <c r="P142" i="5" s="1"/>
  <c r="R142" i="5" s="1"/>
  <c r="T142" i="5" s="1"/>
  <c r="V142" i="5" s="1"/>
  <c r="X142" i="5" s="1"/>
  <c r="D143" i="5"/>
  <c r="H143" i="5" s="1"/>
  <c r="J143" i="5" s="1"/>
  <c r="L143" i="5" s="1"/>
  <c r="N143" i="5" s="1"/>
  <c r="P143" i="5" s="1"/>
  <c r="R143" i="5" s="1"/>
  <c r="T143" i="5" s="1"/>
  <c r="V143" i="5" s="1"/>
  <c r="X143" i="5" s="1"/>
  <c r="D138" i="5"/>
  <c r="D134" i="5"/>
  <c r="H134" i="5" s="1"/>
  <c r="J134" i="5" s="1"/>
  <c r="L134" i="5" s="1"/>
  <c r="N134" i="5" s="1"/>
  <c r="P134" i="5" s="1"/>
  <c r="R134" i="5" s="1"/>
  <c r="T134" i="5" s="1"/>
  <c r="V134" i="5" s="1"/>
  <c r="X134" i="5" s="1"/>
  <c r="D133" i="5"/>
  <c r="C27" i="5"/>
  <c r="D27" i="5" s="1"/>
  <c r="D28" i="5"/>
  <c r="H28" i="5" s="1"/>
  <c r="T85" i="5" l="1"/>
  <c r="V86" i="5"/>
  <c r="R96" i="5"/>
  <c r="T99" i="5"/>
  <c r="V140" i="5"/>
  <c r="P56" i="5"/>
  <c r="R56" i="5" s="1"/>
  <c r="T56" i="5" s="1"/>
  <c r="V56" i="5" s="1"/>
  <c r="X56" i="5" s="1"/>
  <c r="AP119" i="5"/>
  <c r="AR243" i="5"/>
  <c r="AE53" i="5"/>
  <c r="AE52" i="5" s="1"/>
  <c r="AG54" i="5"/>
  <c r="AG53" i="5" s="1"/>
  <c r="AG52" i="5" s="1"/>
  <c r="AE87" i="5"/>
  <c r="AG88" i="5"/>
  <c r="AG87" i="5" s="1"/>
  <c r="AE100" i="5"/>
  <c r="AG101" i="5"/>
  <c r="AG100" i="5" s="1"/>
  <c r="AE79" i="5"/>
  <c r="AG82" i="5"/>
  <c r="AP243" i="5"/>
  <c r="AC78" i="5"/>
  <c r="AC77" i="5" s="1"/>
  <c r="L13" i="5"/>
  <c r="N13" i="5" s="1"/>
  <c r="P13" i="5" s="1"/>
  <c r="R13" i="5" s="1"/>
  <c r="T13" i="5" s="1"/>
  <c r="V13" i="5" s="1"/>
  <c r="X13" i="5" s="1"/>
  <c r="N96" i="5"/>
  <c r="P96" i="5"/>
  <c r="AC148" i="5"/>
  <c r="AE149" i="5"/>
  <c r="AE108" i="5"/>
  <c r="AE105" i="5" s="1"/>
  <c r="AE266" i="5"/>
  <c r="AE265" i="5" s="1"/>
  <c r="AA243" i="5"/>
  <c r="AC280" i="5"/>
  <c r="AE281" i="5"/>
  <c r="AC261" i="5"/>
  <c r="AE262" i="5"/>
  <c r="AC137" i="5"/>
  <c r="AE141" i="5"/>
  <c r="AC283" i="5"/>
  <c r="AE285" i="5"/>
  <c r="AC272" i="5"/>
  <c r="AE273" i="5"/>
  <c r="D148" i="5"/>
  <c r="AL22" i="5"/>
  <c r="AJ7" i="5"/>
  <c r="AA14" i="5"/>
  <c r="Y7" i="5"/>
  <c r="J8" i="5"/>
  <c r="H7" i="5"/>
  <c r="J90" i="5"/>
  <c r="H89" i="5"/>
  <c r="J101" i="5"/>
  <c r="H100" i="5"/>
  <c r="J80" i="5"/>
  <c r="H79" i="5"/>
  <c r="J88" i="5"/>
  <c r="H87" i="5"/>
  <c r="J103" i="5"/>
  <c r="H102" i="5"/>
  <c r="J108" i="5"/>
  <c r="L108" i="5" s="1"/>
  <c r="H105" i="5"/>
  <c r="J54" i="5"/>
  <c r="H53" i="5"/>
  <c r="H133" i="5"/>
  <c r="H132" i="5" s="1"/>
  <c r="D132" i="5"/>
  <c r="H138" i="5"/>
  <c r="H137" i="5" s="1"/>
  <c r="D137" i="5"/>
  <c r="H149" i="5"/>
  <c r="H148" i="5" s="1"/>
  <c r="J112" i="5"/>
  <c r="L112" i="5" s="1"/>
  <c r="N112" i="5" s="1"/>
  <c r="P112" i="5" s="1"/>
  <c r="R112" i="5" s="1"/>
  <c r="T112" i="5" s="1"/>
  <c r="V112" i="5" s="1"/>
  <c r="X112" i="5" s="1"/>
  <c r="J28" i="5"/>
  <c r="H27" i="5"/>
  <c r="J133" i="5"/>
  <c r="J73" i="5"/>
  <c r="C5" i="5"/>
  <c r="Y127" i="5"/>
  <c r="Y128" i="5"/>
  <c r="AA128" i="5" s="1"/>
  <c r="AC128" i="5" s="1"/>
  <c r="AE128" i="5" s="1"/>
  <c r="AG128" i="5" s="1"/>
  <c r="Y129" i="5"/>
  <c r="AA129" i="5" s="1"/>
  <c r="AC129" i="5" s="1"/>
  <c r="AE129" i="5" s="1"/>
  <c r="AG129" i="5" s="1"/>
  <c r="D128" i="5"/>
  <c r="D33" i="5"/>
  <c r="H33" i="5" s="1"/>
  <c r="J33" i="5" s="1"/>
  <c r="L33" i="5" s="1"/>
  <c r="N33" i="5" s="1"/>
  <c r="P33" i="5" s="1"/>
  <c r="R33" i="5" s="1"/>
  <c r="T33" i="5" s="1"/>
  <c r="V33" i="5" s="1"/>
  <c r="X33" i="5" s="1"/>
  <c r="D32" i="5"/>
  <c r="H32" i="5" s="1"/>
  <c r="D34" i="5"/>
  <c r="H34" i="5" s="1"/>
  <c r="J34" i="5" s="1"/>
  <c r="L34" i="5" s="1"/>
  <c r="N34" i="5" s="1"/>
  <c r="P34" i="5" s="1"/>
  <c r="R34" i="5" s="1"/>
  <c r="T34" i="5" s="1"/>
  <c r="V34" i="5" s="1"/>
  <c r="X34" i="5" s="1"/>
  <c r="D35" i="5"/>
  <c r="H35" i="5" s="1"/>
  <c r="J35" i="5" s="1"/>
  <c r="L35" i="5" s="1"/>
  <c r="N35" i="5" s="1"/>
  <c r="P35" i="5" s="1"/>
  <c r="R35" i="5" s="1"/>
  <c r="T35" i="5" s="1"/>
  <c r="V35" i="5" s="1"/>
  <c r="X35" i="5" s="1"/>
  <c r="D36" i="5"/>
  <c r="H36" i="5" s="1"/>
  <c r="J36" i="5" s="1"/>
  <c r="L36" i="5" s="1"/>
  <c r="N36" i="5" s="1"/>
  <c r="P36" i="5" s="1"/>
  <c r="R36" i="5" s="1"/>
  <c r="T36" i="5" s="1"/>
  <c r="V36" i="5" s="1"/>
  <c r="X36" i="5" s="1"/>
  <c r="D37" i="5"/>
  <c r="H37" i="5" s="1"/>
  <c r="J37" i="5" s="1"/>
  <c r="L37" i="5" s="1"/>
  <c r="N37" i="5" s="1"/>
  <c r="P37" i="5" s="1"/>
  <c r="R37" i="5" s="1"/>
  <c r="T37" i="5" s="1"/>
  <c r="V37" i="5" s="1"/>
  <c r="X37" i="5" s="1"/>
  <c r="D38" i="5"/>
  <c r="H38" i="5" s="1"/>
  <c r="J38" i="5" s="1"/>
  <c r="L38" i="5" s="1"/>
  <c r="N38" i="5" s="1"/>
  <c r="P38" i="5" s="1"/>
  <c r="R38" i="5" s="1"/>
  <c r="T38" i="5" s="1"/>
  <c r="V38" i="5" s="1"/>
  <c r="X38" i="5" s="1"/>
  <c r="D39" i="5"/>
  <c r="H39" i="5" s="1"/>
  <c r="J39" i="5" s="1"/>
  <c r="L39" i="5" s="1"/>
  <c r="N39" i="5" s="1"/>
  <c r="P39" i="5" s="1"/>
  <c r="R39" i="5" s="1"/>
  <c r="T39" i="5" s="1"/>
  <c r="V39" i="5" s="1"/>
  <c r="X39" i="5" s="1"/>
  <c r="D40" i="5"/>
  <c r="H40" i="5" s="1"/>
  <c r="J40" i="5" s="1"/>
  <c r="L40" i="5" s="1"/>
  <c r="N40" i="5" s="1"/>
  <c r="P40" i="5" s="1"/>
  <c r="R40" i="5" s="1"/>
  <c r="T40" i="5" s="1"/>
  <c r="V40" i="5" s="1"/>
  <c r="X40" i="5" s="1"/>
  <c r="D31" i="5"/>
  <c r="D121" i="5"/>
  <c r="H121" i="5" s="1"/>
  <c r="V99" i="5" l="1"/>
  <c r="T96" i="5"/>
  <c r="X86" i="5"/>
  <c r="X85" i="5" s="1"/>
  <c r="V85" i="5"/>
  <c r="X140" i="5"/>
  <c r="AE78" i="5"/>
  <c r="AE77" i="5" s="1"/>
  <c r="AG79" i="5"/>
  <c r="AG78" i="5" s="1"/>
  <c r="AG77" i="5" s="1"/>
  <c r="AE272" i="5"/>
  <c r="AG273" i="5"/>
  <c r="AG272" i="5" s="1"/>
  <c r="AE283" i="5"/>
  <c r="AG285" i="5"/>
  <c r="AG283" i="5" s="1"/>
  <c r="AE137" i="5"/>
  <c r="AG141" i="5"/>
  <c r="AG137" i="5" s="1"/>
  <c r="AE261" i="5"/>
  <c r="AG262" i="5"/>
  <c r="AG261" i="5" s="1"/>
  <c r="AE280" i="5"/>
  <c r="AG281" i="5"/>
  <c r="AG280" i="5" s="1"/>
  <c r="AG266" i="5"/>
  <c r="AG265" i="5" s="1"/>
  <c r="AG108" i="5"/>
  <c r="AG105" i="5" s="1"/>
  <c r="AE148" i="5"/>
  <c r="AG149" i="5"/>
  <c r="AG148" i="5" s="1"/>
  <c r="N108" i="5"/>
  <c r="P108" i="5" s="1"/>
  <c r="R108" i="5" s="1"/>
  <c r="L105" i="5"/>
  <c r="AE243" i="5"/>
  <c r="AC243" i="5"/>
  <c r="AA7" i="5"/>
  <c r="AC14" i="5"/>
  <c r="AL7" i="5"/>
  <c r="AN22" i="5"/>
  <c r="J72" i="5"/>
  <c r="L73" i="5"/>
  <c r="J132" i="5"/>
  <c r="L133" i="5"/>
  <c r="J27" i="5"/>
  <c r="L28" i="5"/>
  <c r="J53" i="5"/>
  <c r="L54" i="5"/>
  <c r="J102" i="5"/>
  <c r="L103" i="5"/>
  <c r="J87" i="5"/>
  <c r="L88" i="5"/>
  <c r="J79" i="5"/>
  <c r="L80" i="5"/>
  <c r="J100" i="5"/>
  <c r="L101" i="5"/>
  <c r="J89" i="5"/>
  <c r="L90" i="5"/>
  <c r="J7" i="5"/>
  <c r="L8" i="5"/>
  <c r="J105" i="5"/>
  <c r="Y126" i="5"/>
  <c r="AA127" i="5"/>
  <c r="J138" i="5"/>
  <c r="H128" i="5"/>
  <c r="H126" i="5" s="1"/>
  <c r="D126" i="5"/>
  <c r="J149" i="5"/>
  <c r="H31" i="5"/>
  <c r="H30" i="5" s="1"/>
  <c r="D30" i="5"/>
  <c r="J32" i="5"/>
  <c r="L32" i="5" s="1"/>
  <c r="N32" i="5" s="1"/>
  <c r="P32" i="5" s="1"/>
  <c r="R32" i="5" s="1"/>
  <c r="T32" i="5" s="1"/>
  <c r="V32" i="5" s="1"/>
  <c r="X32" i="5" s="1"/>
  <c r="J121" i="5"/>
  <c r="H120" i="5"/>
  <c r="AJ147" i="5"/>
  <c r="AL147" i="5" s="1"/>
  <c r="AN147" i="5" s="1"/>
  <c r="AJ144" i="5"/>
  <c r="AL144" i="5" s="1"/>
  <c r="AN144" i="5" s="1"/>
  <c r="AP144" i="5" s="1"/>
  <c r="Y147" i="5"/>
  <c r="AA147" i="5" s="1"/>
  <c r="AC147" i="5" s="1"/>
  <c r="Y144" i="5"/>
  <c r="D147" i="5"/>
  <c r="H147" i="5" s="1"/>
  <c r="J147" i="5" s="1"/>
  <c r="L147" i="5" s="1"/>
  <c r="N147" i="5" s="1"/>
  <c r="D144" i="5"/>
  <c r="H144" i="5" s="1"/>
  <c r="J144" i="5" s="1"/>
  <c r="L144" i="5" s="1"/>
  <c r="N144" i="5" s="1"/>
  <c r="P144" i="5" s="1"/>
  <c r="AJ297" i="5"/>
  <c r="AL297" i="5" s="1"/>
  <c r="AN297" i="5" s="1"/>
  <c r="AP297" i="5" s="1"/>
  <c r="AR297" i="5" s="1"/>
  <c r="AJ302" i="5"/>
  <c r="AL302" i="5" s="1"/>
  <c r="AN302" i="5" s="1"/>
  <c r="AP302" i="5" s="1"/>
  <c r="AR302" i="5" s="1"/>
  <c r="AJ308" i="5"/>
  <c r="AL308" i="5" s="1"/>
  <c r="AN308" i="5" s="1"/>
  <c r="AP308" i="5" s="1"/>
  <c r="AR308" i="5" s="1"/>
  <c r="AJ313" i="5"/>
  <c r="AL313" i="5" s="1"/>
  <c r="AN313" i="5" s="1"/>
  <c r="AP313" i="5" s="1"/>
  <c r="AR313" i="5" s="1"/>
  <c r="AJ317" i="5"/>
  <c r="AL317" i="5" s="1"/>
  <c r="AN317" i="5" s="1"/>
  <c r="AP317" i="5" s="1"/>
  <c r="AR317" i="5" s="1"/>
  <c r="AJ321" i="5"/>
  <c r="AL321" i="5" s="1"/>
  <c r="AN321" i="5" s="1"/>
  <c r="AP321" i="5" s="1"/>
  <c r="AR321" i="5" s="1"/>
  <c r="AJ325" i="5"/>
  <c r="AL325" i="5" s="1"/>
  <c r="AN325" i="5" s="1"/>
  <c r="AP325" i="5" s="1"/>
  <c r="AR325" i="5" s="1"/>
  <c r="AJ330" i="5"/>
  <c r="AL330" i="5" s="1"/>
  <c r="AN330" i="5" s="1"/>
  <c r="AP330" i="5" s="1"/>
  <c r="AR330" i="5" s="1"/>
  <c r="AJ334" i="5"/>
  <c r="AL334" i="5" s="1"/>
  <c r="AN334" i="5" s="1"/>
  <c r="AP334" i="5" s="1"/>
  <c r="AR334" i="5" s="1"/>
  <c r="AJ339" i="5"/>
  <c r="AL339" i="5" s="1"/>
  <c r="AN339" i="5" s="1"/>
  <c r="AP339" i="5" s="1"/>
  <c r="AR339" i="5" s="1"/>
  <c r="AJ342" i="5"/>
  <c r="AL342" i="5" s="1"/>
  <c r="AN342" i="5" s="1"/>
  <c r="AP342" i="5" s="1"/>
  <c r="AR342" i="5" s="1"/>
  <c r="AJ349" i="5"/>
  <c r="AL349" i="5" s="1"/>
  <c r="AJ351" i="5"/>
  <c r="AL351" i="5" s="1"/>
  <c r="AN351" i="5" s="1"/>
  <c r="AP351" i="5" s="1"/>
  <c r="AR351" i="5" s="1"/>
  <c r="AJ355" i="5"/>
  <c r="AL355" i="5" s="1"/>
  <c r="AN355" i="5" s="1"/>
  <c r="AP355" i="5" s="1"/>
  <c r="AR355" i="5" s="1"/>
  <c r="AJ360" i="5"/>
  <c r="AL360" i="5" s="1"/>
  <c r="AN360" i="5" s="1"/>
  <c r="AP360" i="5" s="1"/>
  <c r="AR360" i="5" s="1"/>
  <c r="AJ293" i="5"/>
  <c r="Y297" i="5"/>
  <c r="AA297" i="5" s="1"/>
  <c r="AC297" i="5" s="1"/>
  <c r="AE297" i="5" s="1"/>
  <c r="AG297" i="5" s="1"/>
  <c r="Y302" i="5"/>
  <c r="AA302" i="5" s="1"/>
  <c r="AC302" i="5" s="1"/>
  <c r="AE302" i="5" s="1"/>
  <c r="AG302" i="5" s="1"/>
  <c r="Y308" i="5"/>
  <c r="AA308" i="5" s="1"/>
  <c r="AC308" i="5" s="1"/>
  <c r="AE308" i="5" s="1"/>
  <c r="AG308" i="5" s="1"/>
  <c r="Y313" i="5"/>
  <c r="AA313" i="5" s="1"/>
  <c r="AC313" i="5" s="1"/>
  <c r="AE313" i="5" s="1"/>
  <c r="AG313" i="5" s="1"/>
  <c r="Y317" i="5"/>
  <c r="AA317" i="5" s="1"/>
  <c r="AC317" i="5" s="1"/>
  <c r="AE317" i="5" s="1"/>
  <c r="AG317" i="5" s="1"/>
  <c r="Y321" i="5"/>
  <c r="AA321" i="5" s="1"/>
  <c r="AC321" i="5" s="1"/>
  <c r="AE321" i="5" s="1"/>
  <c r="AG321" i="5" s="1"/>
  <c r="Y325" i="5"/>
  <c r="AA325" i="5" s="1"/>
  <c r="AC325" i="5" s="1"/>
  <c r="AE325" i="5" s="1"/>
  <c r="AG325" i="5" s="1"/>
  <c r="Y330" i="5"/>
  <c r="AA330" i="5" s="1"/>
  <c r="AC330" i="5" s="1"/>
  <c r="AE330" i="5" s="1"/>
  <c r="AG330" i="5" s="1"/>
  <c r="Y334" i="5"/>
  <c r="AA334" i="5" s="1"/>
  <c r="AC334" i="5" s="1"/>
  <c r="AE334" i="5" s="1"/>
  <c r="AG334" i="5" s="1"/>
  <c r="Y339" i="5"/>
  <c r="AA339" i="5" s="1"/>
  <c r="AC339" i="5" s="1"/>
  <c r="AE339" i="5" s="1"/>
  <c r="AG339" i="5" s="1"/>
  <c r="Y342" i="5"/>
  <c r="AA342" i="5" s="1"/>
  <c r="AC342" i="5" s="1"/>
  <c r="AE342" i="5" s="1"/>
  <c r="AG342" i="5" s="1"/>
  <c r="Y349" i="5"/>
  <c r="AA349" i="5" s="1"/>
  <c r="Y351" i="5"/>
  <c r="AA351" i="5" s="1"/>
  <c r="AC351" i="5" s="1"/>
  <c r="AE351" i="5" s="1"/>
  <c r="AG351" i="5" s="1"/>
  <c r="Y355" i="5"/>
  <c r="AA355" i="5" s="1"/>
  <c r="AC355" i="5" s="1"/>
  <c r="AE355" i="5" s="1"/>
  <c r="AG355" i="5" s="1"/>
  <c r="Y360" i="5"/>
  <c r="AA360" i="5" s="1"/>
  <c r="AC360" i="5" s="1"/>
  <c r="AE360" i="5" s="1"/>
  <c r="AG360" i="5" s="1"/>
  <c r="Y293" i="5"/>
  <c r="D360" i="5"/>
  <c r="D355" i="5"/>
  <c r="B351" i="5"/>
  <c r="D351" i="5" s="1"/>
  <c r="D347" i="5" s="1"/>
  <c r="D346" i="5"/>
  <c r="J346" i="5" s="1"/>
  <c r="L346" i="5" s="1"/>
  <c r="N346" i="5" s="1"/>
  <c r="P346" i="5" s="1"/>
  <c r="R346" i="5" s="1"/>
  <c r="T346" i="5" s="1"/>
  <c r="V346" i="5" s="1"/>
  <c r="X346" i="5" s="1"/>
  <c r="D345" i="5"/>
  <c r="J345" i="5" s="1"/>
  <c r="L345" i="5" s="1"/>
  <c r="N345" i="5" s="1"/>
  <c r="C342" i="5"/>
  <c r="B339" i="5"/>
  <c r="D339" i="5" s="1"/>
  <c r="D337" i="5"/>
  <c r="C334" i="5"/>
  <c r="D333" i="5"/>
  <c r="J333" i="5" s="1"/>
  <c r="L333" i="5" s="1"/>
  <c r="N333" i="5" s="1"/>
  <c r="P333" i="5" s="1"/>
  <c r="R333" i="5" s="1"/>
  <c r="T333" i="5" s="1"/>
  <c r="V333" i="5" s="1"/>
  <c r="X333" i="5" s="1"/>
  <c r="D332" i="5"/>
  <c r="J332" i="5" s="1"/>
  <c r="L332" i="5" s="1"/>
  <c r="N332" i="5" s="1"/>
  <c r="P332" i="5" s="1"/>
  <c r="R332" i="5" s="1"/>
  <c r="C330" i="5"/>
  <c r="D325" i="5"/>
  <c r="B321" i="5"/>
  <c r="D321" i="5" s="1"/>
  <c r="B317" i="5"/>
  <c r="D317" i="5" s="1"/>
  <c r="B313" i="5"/>
  <c r="D313" i="5" s="1"/>
  <c r="B302" i="5"/>
  <c r="B297" i="5"/>
  <c r="R330" i="5" l="1"/>
  <c r="T332" i="5"/>
  <c r="R105" i="5"/>
  <c r="T108" i="5"/>
  <c r="X99" i="5"/>
  <c r="X96" i="5" s="1"/>
  <c r="V96" i="5"/>
  <c r="AP147" i="5"/>
  <c r="AR147" i="5" s="1"/>
  <c r="P147" i="5"/>
  <c r="R147" i="5" s="1"/>
  <c r="T147" i="5" s="1"/>
  <c r="V147" i="5" s="1"/>
  <c r="X147" i="5" s="1"/>
  <c r="AE147" i="5"/>
  <c r="AG147" i="5" s="1"/>
  <c r="R144" i="5"/>
  <c r="T144" i="5" s="1"/>
  <c r="V144" i="5" s="1"/>
  <c r="X144" i="5" s="1"/>
  <c r="Y292" i="5"/>
  <c r="AL293" i="5"/>
  <c r="AN293" i="5" s="1"/>
  <c r="AP293" i="5" s="1"/>
  <c r="AR293" i="5" s="1"/>
  <c r="AJ292" i="5"/>
  <c r="AC349" i="5"/>
  <c r="AN349" i="5"/>
  <c r="AL292" i="5"/>
  <c r="AA144" i="5"/>
  <c r="AC144" i="5" s="1"/>
  <c r="AG243" i="5"/>
  <c r="P345" i="5"/>
  <c r="R345" i="5" s="1"/>
  <c r="N330" i="5"/>
  <c r="P330" i="5"/>
  <c r="N105" i="5"/>
  <c r="P105" i="5"/>
  <c r="N342" i="5"/>
  <c r="L7" i="5"/>
  <c r="L6" i="5" s="1"/>
  <c r="N8" i="5"/>
  <c r="P8" i="5" s="1"/>
  <c r="R8" i="5" s="1"/>
  <c r="L89" i="5"/>
  <c r="N90" i="5"/>
  <c r="P90" i="5" s="1"/>
  <c r="R90" i="5" s="1"/>
  <c r="L100" i="5"/>
  <c r="N101" i="5"/>
  <c r="P101" i="5" s="1"/>
  <c r="R101" i="5" s="1"/>
  <c r="L79" i="5"/>
  <c r="N80" i="5"/>
  <c r="P80" i="5" s="1"/>
  <c r="L87" i="5"/>
  <c r="N88" i="5"/>
  <c r="P88" i="5" s="1"/>
  <c r="R88" i="5" s="1"/>
  <c r="L102" i="5"/>
  <c r="N103" i="5"/>
  <c r="P103" i="5" s="1"/>
  <c r="R103" i="5" s="1"/>
  <c r="L53" i="5"/>
  <c r="L52" i="5" s="1"/>
  <c r="N54" i="5"/>
  <c r="L27" i="5"/>
  <c r="N28" i="5"/>
  <c r="P28" i="5" s="1"/>
  <c r="R28" i="5" s="1"/>
  <c r="L132" i="5"/>
  <c r="N133" i="5"/>
  <c r="P133" i="5" s="1"/>
  <c r="R133" i="5" s="1"/>
  <c r="L72" i="5"/>
  <c r="N73" i="5"/>
  <c r="AN7" i="5"/>
  <c r="AN6" i="5" s="1"/>
  <c r="AN5" i="5" s="1"/>
  <c r="AN4" i="5" s="1"/>
  <c r="AP22" i="5"/>
  <c r="AC7" i="5"/>
  <c r="AC6" i="5" s="1"/>
  <c r="AC5" i="5" s="1"/>
  <c r="AC4" i="5" s="1"/>
  <c r="AE14" i="5"/>
  <c r="J31" i="5"/>
  <c r="L31" i="5" s="1"/>
  <c r="AA126" i="5"/>
  <c r="AC127" i="5"/>
  <c r="J120" i="5"/>
  <c r="L121" i="5"/>
  <c r="J148" i="5"/>
  <c r="L149" i="5"/>
  <c r="J137" i="5"/>
  <c r="L138" i="5"/>
  <c r="L330" i="5"/>
  <c r="L342" i="5"/>
  <c r="J330" i="5"/>
  <c r="J128" i="5"/>
  <c r="AL242" i="5"/>
  <c r="J342" i="5"/>
  <c r="B292" i="5"/>
  <c r="C292" i="5"/>
  <c r="AA293" i="5"/>
  <c r="AA292" i="5" s="1"/>
  <c r="D334" i="5"/>
  <c r="J337" i="5"/>
  <c r="D330" i="5"/>
  <c r="D342" i="5"/>
  <c r="B283" i="5"/>
  <c r="D267" i="5"/>
  <c r="H267" i="5" s="1"/>
  <c r="J267" i="5" s="1"/>
  <c r="L267" i="5" s="1"/>
  <c r="N267" i="5" s="1"/>
  <c r="P267" i="5" s="1"/>
  <c r="R267" i="5" s="1"/>
  <c r="T267" i="5" s="1"/>
  <c r="V267" i="5" s="1"/>
  <c r="X267" i="5" s="1"/>
  <c r="D266" i="5"/>
  <c r="H266" i="5" s="1"/>
  <c r="V332" i="5" l="1"/>
  <c r="T330" i="5"/>
  <c r="R342" i="5"/>
  <c r="T345" i="5"/>
  <c r="V108" i="5"/>
  <c r="V105" i="5" s="1"/>
  <c r="T105" i="5"/>
  <c r="R132" i="5"/>
  <c r="T133" i="5"/>
  <c r="R27" i="5"/>
  <c r="T28" i="5"/>
  <c r="R102" i="5"/>
  <c r="T103" i="5"/>
  <c r="R87" i="5"/>
  <c r="T88" i="5"/>
  <c r="R100" i="5"/>
  <c r="T101" i="5"/>
  <c r="R89" i="5"/>
  <c r="T90" i="5"/>
  <c r="R7" i="5"/>
  <c r="R6" i="5" s="1"/>
  <c r="T8" i="5"/>
  <c r="P73" i="5"/>
  <c r="P72" i="5" s="1"/>
  <c r="P54" i="5"/>
  <c r="P53" i="5" s="1"/>
  <c r="P52" i="5" s="1"/>
  <c r="AR144" i="5"/>
  <c r="AE144" i="5"/>
  <c r="AG144" i="5" s="1"/>
  <c r="J30" i="5"/>
  <c r="AP349" i="5"/>
  <c r="AN292" i="5"/>
  <c r="AN242" i="5" s="1"/>
  <c r="AE349" i="5"/>
  <c r="P342" i="5"/>
  <c r="AE7" i="5"/>
  <c r="AE6" i="5" s="1"/>
  <c r="AG14" i="5"/>
  <c r="AG7" i="5" s="1"/>
  <c r="AG6" i="5" s="1"/>
  <c r="AP7" i="5"/>
  <c r="AP6" i="5" s="1"/>
  <c r="AR22" i="5"/>
  <c r="AR7" i="5" s="1"/>
  <c r="AR6" i="5" s="1"/>
  <c r="P79" i="5"/>
  <c r="R80" i="5"/>
  <c r="N31" i="5"/>
  <c r="P31" i="5" s="1"/>
  <c r="N72" i="5"/>
  <c r="N132" i="5"/>
  <c r="P132" i="5"/>
  <c r="N27" i="5"/>
  <c r="P27" i="5"/>
  <c r="N53" i="5"/>
  <c r="N52" i="5" s="1"/>
  <c r="N102" i="5"/>
  <c r="P102" i="5"/>
  <c r="N87" i="5"/>
  <c r="P87" i="5"/>
  <c r="N79" i="5"/>
  <c r="N100" i="5"/>
  <c r="P100" i="5"/>
  <c r="N89" i="5"/>
  <c r="P89" i="5"/>
  <c r="N7" i="5"/>
  <c r="N6" i="5" s="1"/>
  <c r="P7" i="5"/>
  <c r="P6" i="5" s="1"/>
  <c r="L137" i="5"/>
  <c r="N138" i="5"/>
  <c r="P138" i="5" s="1"/>
  <c r="R138" i="5" s="1"/>
  <c r="L148" i="5"/>
  <c r="N149" i="5"/>
  <c r="P149" i="5" s="1"/>
  <c r="R149" i="5" s="1"/>
  <c r="L120" i="5"/>
  <c r="L119" i="5" s="1"/>
  <c r="N121" i="5"/>
  <c r="P121" i="5" s="1"/>
  <c r="R121" i="5" s="1"/>
  <c r="AC126" i="5"/>
  <c r="AE127" i="5"/>
  <c r="L30" i="5"/>
  <c r="L5" i="5" s="1"/>
  <c r="L4" i="5" s="1"/>
  <c r="N30" i="5"/>
  <c r="AC293" i="5"/>
  <c r="AC292" i="5" s="1"/>
  <c r="J334" i="5"/>
  <c r="J292" i="5" s="1"/>
  <c r="L337" i="5"/>
  <c r="J126" i="5"/>
  <c r="L128" i="5"/>
  <c r="J266" i="5"/>
  <c r="H265" i="5"/>
  <c r="D292" i="5"/>
  <c r="C272" i="5"/>
  <c r="C270" i="5" s="1"/>
  <c r="C265" i="5"/>
  <c r="D265" i="5"/>
  <c r="C120" i="5"/>
  <c r="AI6" i="5"/>
  <c r="AI5" i="5" s="1"/>
  <c r="V345" i="5" l="1"/>
  <c r="T342" i="5"/>
  <c r="X332" i="5"/>
  <c r="X330" i="5" s="1"/>
  <c r="V330" i="5"/>
  <c r="V8" i="5"/>
  <c r="T7" i="5"/>
  <c r="T6" i="5" s="1"/>
  <c r="T89" i="5"/>
  <c r="V90" i="5"/>
  <c r="T100" i="5"/>
  <c r="V101" i="5"/>
  <c r="T87" i="5"/>
  <c r="V88" i="5"/>
  <c r="V103" i="5"/>
  <c r="T102" i="5"/>
  <c r="V28" i="5"/>
  <c r="T27" i="5"/>
  <c r="V133" i="5"/>
  <c r="T132" i="5"/>
  <c r="R148" i="5"/>
  <c r="T149" i="5"/>
  <c r="R137" i="5"/>
  <c r="T138" i="5"/>
  <c r="R79" i="5"/>
  <c r="R78" i="5" s="1"/>
  <c r="R77" i="5" s="1"/>
  <c r="T80" i="5"/>
  <c r="X108" i="5"/>
  <c r="X105" i="5" s="1"/>
  <c r="R120" i="5"/>
  <c r="R119" i="5" s="1"/>
  <c r="T121" i="5"/>
  <c r="R54" i="5"/>
  <c r="R73" i="5"/>
  <c r="AP5" i="5"/>
  <c r="AP4" i="5" s="1"/>
  <c r="AE5" i="5"/>
  <c r="AE4" i="5" s="1"/>
  <c r="AR5" i="5"/>
  <c r="AR4" i="5" s="1"/>
  <c r="AG5" i="5"/>
  <c r="AG4" i="5" s="1"/>
  <c r="AG349" i="5"/>
  <c r="AR349" i="5"/>
  <c r="AR292" i="5" s="1"/>
  <c r="AR242" i="5" s="1"/>
  <c r="AP292" i="5"/>
  <c r="AP242" i="5" s="1"/>
  <c r="AE126" i="5"/>
  <c r="AG127" i="5"/>
  <c r="AG126" i="5" s="1"/>
  <c r="P78" i="5"/>
  <c r="P77" i="5" s="1"/>
  <c r="P30" i="5"/>
  <c r="P5" i="5" s="1"/>
  <c r="R31" i="5"/>
  <c r="N5" i="5"/>
  <c r="N4" i="5" s="1"/>
  <c r="N120" i="5"/>
  <c r="N119" i="5" s="1"/>
  <c r="P120" i="5"/>
  <c r="P119" i="5" s="1"/>
  <c r="N148" i="5"/>
  <c r="P148" i="5"/>
  <c r="N137" i="5"/>
  <c r="P137" i="5"/>
  <c r="L126" i="5"/>
  <c r="N128" i="5"/>
  <c r="P128" i="5" s="1"/>
  <c r="R128" i="5" s="1"/>
  <c r="L334" i="5"/>
  <c r="L292" i="5" s="1"/>
  <c r="N337" i="5"/>
  <c r="P337" i="5" s="1"/>
  <c r="R337" i="5" s="1"/>
  <c r="AC242" i="5"/>
  <c r="AE293" i="5"/>
  <c r="AE292" i="5" s="1"/>
  <c r="J265" i="5"/>
  <c r="L266" i="5"/>
  <c r="C243" i="5"/>
  <c r="C242" i="5" s="1"/>
  <c r="D272" i="5"/>
  <c r="D270" i="5" s="1"/>
  <c r="D120" i="5"/>
  <c r="C119" i="5"/>
  <c r="C4" i="5"/>
  <c r="AJ237" i="5"/>
  <c r="AJ241" i="5"/>
  <c r="AL241" i="5" s="1"/>
  <c r="AN241" i="5" s="1"/>
  <c r="AP241" i="5" s="1"/>
  <c r="AR241" i="5" s="1"/>
  <c r="Y237" i="5"/>
  <c r="AJ235" i="5"/>
  <c r="AL235" i="5" s="1"/>
  <c r="AN235" i="5" s="1"/>
  <c r="AP235" i="5" s="1"/>
  <c r="AR235" i="5" s="1"/>
  <c r="Y235" i="5"/>
  <c r="AA235" i="5" s="1"/>
  <c r="AC235" i="5" s="1"/>
  <c r="AE235" i="5" s="1"/>
  <c r="AG235" i="5" s="1"/>
  <c r="Y234" i="5"/>
  <c r="Y232" i="5"/>
  <c r="AJ225" i="5"/>
  <c r="Y225" i="5"/>
  <c r="Y221" i="5"/>
  <c r="AA221" i="5" s="1"/>
  <c r="AC221" i="5" s="1"/>
  <c r="AE221" i="5" s="1"/>
  <c r="AG221" i="5" s="1"/>
  <c r="Y220" i="5"/>
  <c r="AJ217" i="5"/>
  <c r="Y217" i="5"/>
  <c r="AJ213" i="5"/>
  <c r="AL213" i="5" s="1"/>
  <c r="AN213" i="5" s="1"/>
  <c r="AP213" i="5" s="1"/>
  <c r="AR213" i="5" s="1"/>
  <c r="Y213" i="5"/>
  <c r="AA213" i="5" s="1"/>
  <c r="AC213" i="5" s="1"/>
  <c r="AE213" i="5" s="1"/>
  <c r="AG213" i="5" s="1"/>
  <c r="AJ206" i="5"/>
  <c r="Y206" i="5"/>
  <c r="Y207" i="5"/>
  <c r="AA207" i="5" s="1"/>
  <c r="AC207" i="5" s="1"/>
  <c r="AE207" i="5" s="1"/>
  <c r="AG207" i="5" s="1"/>
  <c r="Y199" i="5"/>
  <c r="AJ194" i="5"/>
  <c r="AL194" i="5" s="1"/>
  <c r="AN194" i="5" s="1"/>
  <c r="AP194" i="5" s="1"/>
  <c r="AR194" i="5" s="1"/>
  <c r="AJ193" i="5"/>
  <c r="Y195" i="5"/>
  <c r="AJ191" i="5"/>
  <c r="Y191" i="5"/>
  <c r="Y190" i="5" s="1"/>
  <c r="Y189" i="5"/>
  <c r="AA189" i="5" s="1"/>
  <c r="AC189" i="5" s="1"/>
  <c r="AE189" i="5" s="1"/>
  <c r="AG189" i="5" s="1"/>
  <c r="Y188" i="5"/>
  <c r="AJ168" i="5"/>
  <c r="AJ169" i="5"/>
  <c r="AL169" i="5" s="1"/>
  <c r="AN169" i="5" s="1"/>
  <c r="AP169" i="5" s="1"/>
  <c r="AR169" i="5" s="1"/>
  <c r="AJ175" i="5"/>
  <c r="AL175" i="5" s="1"/>
  <c r="AN175" i="5" s="1"/>
  <c r="AP175" i="5" s="1"/>
  <c r="AR175" i="5" s="1"/>
  <c r="AJ176" i="5"/>
  <c r="AL176" i="5" s="1"/>
  <c r="AN176" i="5" s="1"/>
  <c r="AP176" i="5" s="1"/>
  <c r="AR176" i="5" s="1"/>
  <c r="AJ183" i="5"/>
  <c r="AL183" i="5" s="1"/>
  <c r="AN183" i="5" s="1"/>
  <c r="AP183" i="5" s="1"/>
  <c r="AR183" i="5" s="1"/>
  <c r="Y170" i="5"/>
  <c r="AA170" i="5" s="1"/>
  <c r="AC170" i="5" s="1"/>
  <c r="AE170" i="5" s="1"/>
  <c r="AG170" i="5" s="1"/>
  <c r="Y174" i="5"/>
  <c r="AA174" i="5" s="1"/>
  <c r="AC174" i="5" s="1"/>
  <c r="AE174" i="5" s="1"/>
  <c r="AG174" i="5" s="1"/>
  <c r="Y175" i="5"/>
  <c r="AA175" i="5" s="1"/>
  <c r="AC175" i="5" s="1"/>
  <c r="AE175" i="5" s="1"/>
  <c r="AG175" i="5" s="1"/>
  <c r="Y176" i="5"/>
  <c r="AA176" i="5" s="1"/>
  <c r="AC176" i="5" s="1"/>
  <c r="AE176" i="5" s="1"/>
  <c r="AG176" i="5" s="1"/>
  <c r="Y183" i="5"/>
  <c r="AA183" i="5" s="1"/>
  <c r="AC183" i="5" s="1"/>
  <c r="AE183" i="5" s="1"/>
  <c r="AG183" i="5" s="1"/>
  <c r="Y167" i="5"/>
  <c r="AJ161" i="5"/>
  <c r="Y161" i="5"/>
  <c r="AJ157" i="5"/>
  <c r="AL157" i="5" s="1"/>
  <c r="AN157" i="5" s="1"/>
  <c r="AP157" i="5" s="1"/>
  <c r="AR157" i="5" s="1"/>
  <c r="AJ158" i="5"/>
  <c r="AL158" i="5" s="1"/>
  <c r="AN158" i="5" s="1"/>
  <c r="AP158" i="5" s="1"/>
  <c r="AR158" i="5" s="1"/>
  <c r="AJ159" i="5"/>
  <c r="AL159" i="5" s="1"/>
  <c r="AN159" i="5" s="1"/>
  <c r="AP159" i="5" s="1"/>
  <c r="AR159" i="5" s="1"/>
  <c r="AJ156" i="5"/>
  <c r="Y158" i="5"/>
  <c r="AA158" i="5" s="1"/>
  <c r="AC158" i="5" s="1"/>
  <c r="AE158" i="5" s="1"/>
  <c r="AG158" i="5" s="1"/>
  <c r="Y159" i="5"/>
  <c r="AA159" i="5" s="1"/>
  <c r="AC159" i="5" s="1"/>
  <c r="AE159" i="5" s="1"/>
  <c r="AG159" i="5" s="1"/>
  <c r="Y157" i="5"/>
  <c r="D199" i="5"/>
  <c r="H199" i="5" s="1"/>
  <c r="C198" i="5"/>
  <c r="D238" i="5"/>
  <c r="H238" i="5" s="1"/>
  <c r="J238" i="5" s="1"/>
  <c r="L238" i="5" s="1"/>
  <c r="N238" i="5" s="1"/>
  <c r="P238" i="5" s="1"/>
  <c r="R238" i="5" s="1"/>
  <c r="T238" i="5" s="1"/>
  <c r="V238" i="5" s="1"/>
  <c r="X238" i="5" s="1"/>
  <c r="D239" i="5"/>
  <c r="H239" i="5" s="1"/>
  <c r="J239" i="5" s="1"/>
  <c r="L239" i="5" s="1"/>
  <c r="N239" i="5" s="1"/>
  <c r="P239" i="5" s="1"/>
  <c r="R239" i="5" s="1"/>
  <c r="T239" i="5" s="1"/>
  <c r="V239" i="5" s="1"/>
  <c r="X239" i="5" s="1"/>
  <c r="D240" i="5"/>
  <c r="H240" i="5" s="1"/>
  <c r="J240" i="5" s="1"/>
  <c r="L240" i="5" s="1"/>
  <c r="N240" i="5" s="1"/>
  <c r="P240" i="5" s="1"/>
  <c r="R240" i="5" s="1"/>
  <c r="T240" i="5" s="1"/>
  <c r="V240" i="5" s="1"/>
  <c r="X240" i="5" s="1"/>
  <c r="D237" i="5"/>
  <c r="H237" i="5" s="1"/>
  <c r="C236" i="5"/>
  <c r="D235" i="5"/>
  <c r="H235" i="5" s="1"/>
  <c r="J235" i="5" s="1"/>
  <c r="L235" i="5" s="1"/>
  <c r="N235" i="5" s="1"/>
  <c r="C226" i="5"/>
  <c r="D229" i="5"/>
  <c r="H229" i="5" s="1"/>
  <c r="J229" i="5" s="1"/>
  <c r="L229" i="5" s="1"/>
  <c r="N229" i="5" s="1"/>
  <c r="P229" i="5" s="1"/>
  <c r="R229" i="5" s="1"/>
  <c r="T229" i="5" s="1"/>
  <c r="V229" i="5" s="1"/>
  <c r="X229" i="5" s="1"/>
  <c r="D230" i="5"/>
  <c r="H230" i="5" s="1"/>
  <c r="J230" i="5" s="1"/>
  <c r="L230" i="5" s="1"/>
  <c r="N230" i="5" s="1"/>
  <c r="P230" i="5" s="1"/>
  <c r="R230" i="5" s="1"/>
  <c r="T230" i="5" s="1"/>
  <c r="V230" i="5" s="1"/>
  <c r="X230" i="5" s="1"/>
  <c r="D231" i="5"/>
  <c r="H231" i="5" s="1"/>
  <c r="J231" i="5" s="1"/>
  <c r="L231" i="5" s="1"/>
  <c r="N231" i="5" s="1"/>
  <c r="P231" i="5" s="1"/>
  <c r="R231" i="5" s="1"/>
  <c r="T231" i="5" s="1"/>
  <c r="D228" i="5"/>
  <c r="H228" i="5" s="1"/>
  <c r="J228" i="5" s="1"/>
  <c r="L228" i="5" s="1"/>
  <c r="N228" i="5" s="1"/>
  <c r="P228" i="5" s="1"/>
  <c r="R228" i="5" s="1"/>
  <c r="T228" i="5" s="1"/>
  <c r="V228" i="5" s="1"/>
  <c r="X228" i="5" s="1"/>
  <c r="D232" i="5"/>
  <c r="H232" i="5" s="1"/>
  <c r="J232" i="5" s="1"/>
  <c r="L232" i="5" s="1"/>
  <c r="N232" i="5" s="1"/>
  <c r="P232" i="5" s="1"/>
  <c r="R232" i="5" s="1"/>
  <c r="T232" i="5" s="1"/>
  <c r="V232" i="5" s="1"/>
  <c r="X232" i="5" s="1"/>
  <c r="D227" i="5"/>
  <c r="H227" i="5" s="1"/>
  <c r="D222" i="5"/>
  <c r="H222" i="5" s="1"/>
  <c r="J222" i="5" s="1"/>
  <c r="L222" i="5" s="1"/>
  <c r="N222" i="5" s="1"/>
  <c r="P222" i="5" s="1"/>
  <c r="R222" i="5" s="1"/>
  <c r="T222" i="5" s="1"/>
  <c r="V222" i="5" s="1"/>
  <c r="X222" i="5" s="1"/>
  <c r="D223" i="5"/>
  <c r="H223" i="5" s="1"/>
  <c r="J223" i="5" s="1"/>
  <c r="L223" i="5" s="1"/>
  <c r="N223" i="5" s="1"/>
  <c r="P223" i="5" s="1"/>
  <c r="R223" i="5" s="1"/>
  <c r="T223" i="5" s="1"/>
  <c r="V223" i="5" s="1"/>
  <c r="X223" i="5" s="1"/>
  <c r="D220" i="5"/>
  <c r="H220" i="5" s="1"/>
  <c r="C219" i="5"/>
  <c r="D218" i="5"/>
  <c r="H218" i="5" s="1"/>
  <c r="J218" i="5" s="1"/>
  <c r="L218" i="5" s="1"/>
  <c r="N218" i="5" s="1"/>
  <c r="P218" i="5" s="1"/>
  <c r="R218" i="5" s="1"/>
  <c r="T218" i="5" s="1"/>
  <c r="V218" i="5" s="1"/>
  <c r="X218" i="5" s="1"/>
  <c r="D217" i="5"/>
  <c r="H217" i="5" s="1"/>
  <c r="D215" i="5"/>
  <c r="H215" i="5" s="1"/>
  <c r="C208" i="5"/>
  <c r="D210" i="5"/>
  <c r="H210" i="5" s="1"/>
  <c r="J210" i="5" s="1"/>
  <c r="L210" i="5" s="1"/>
  <c r="N210" i="5" s="1"/>
  <c r="P210" i="5" s="1"/>
  <c r="R210" i="5" s="1"/>
  <c r="T210" i="5" s="1"/>
  <c r="V210" i="5" s="1"/>
  <c r="X210" i="5" s="1"/>
  <c r="D209" i="5"/>
  <c r="H209" i="5" s="1"/>
  <c r="C204" i="5"/>
  <c r="D205" i="5"/>
  <c r="H205" i="5" s="1"/>
  <c r="D207" i="5"/>
  <c r="H207" i="5" s="1"/>
  <c r="J207" i="5" s="1"/>
  <c r="L207" i="5" s="1"/>
  <c r="N207" i="5" s="1"/>
  <c r="P207" i="5" s="1"/>
  <c r="R207" i="5" s="1"/>
  <c r="T207" i="5" s="1"/>
  <c r="V207" i="5" s="1"/>
  <c r="X207" i="5" s="1"/>
  <c r="D203" i="5"/>
  <c r="H203" i="5" s="1"/>
  <c r="J203" i="5" s="1"/>
  <c r="L203" i="5" s="1"/>
  <c r="N203" i="5" s="1"/>
  <c r="P203" i="5" s="1"/>
  <c r="R203" i="5" s="1"/>
  <c r="T203" i="5" s="1"/>
  <c r="V203" i="5" s="1"/>
  <c r="X203" i="5" s="1"/>
  <c r="C192" i="5"/>
  <c r="D196" i="5"/>
  <c r="H196" i="5" s="1"/>
  <c r="D191" i="5"/>
  <c r="H191" i="5" s="1"/>
  <c r="C190" i="5"/>
  <c r="D189" i="5"/>
  <c r="H189" i="5" s="1"/>
  <c r="J189" i="5" s="1"/>
  <c r="L189" i="5" s="1"/>
  <c r="N189" i="5" s="1"/>
  <c r="P189" i="5" s="1"/>
  <c r="R189" i="5" s="1"/>
  <c r="T189" i="5" s="1"/>
  <c r="V189" i="5" s="1"/>
  <c r="X189" i="5" s="1"/>
  <c r="D188" i="5"/>
  <c r="H188" i="5" s="1"/>
  <c r="D186" i="5"/>
  <c r="H186" i="5" s="1"/>
  <c r="C165" i="5"/>
  <c r="R334" i="5" l="1"/>
  <c r="R292" i="5" s="1"/>
  <c r="T337" i="5"/>
  <c r="V231" i="5"/>
  <c r="X231" i="5" s="1"/>
  <c r="X345" i="5"/>
  <c r="X342" i="5" s="1"/>
  <c r="V342" i="5"/>
  <c r="R126" i="5"/>
  <c r="T128" i="5"/>
  <c r="R53" i="5"/>
  <c r="R52" i="5" s="1"/>
  <c r="T54" i="5"/>
  <c r="R30" i="5"/>
  <c r="T31" i="5"/>
  <c r="R72" i="5"/>
  <c r="T73" i="5"/>
  <c r="V80" i="5"/>
  <c r="T79" i="5"/>
  <c r="T78" i="5" s="1"/>
  <c r="T77" i="5" s="1"/>
  <c r="V138" i="5"/>
  <c r="T137" i="5"/>
  <c r="T148" i="5"/>
  <c r="V149" i="5"/>
  <c r="V87" i="5"/>
  <c r="X88" i="5"/>
  <c r="X87" i="5" s="1"/>
  <c r="V100" i="5"/>
  <c r="X101" i="5"/>
  <c r="X100" i="5" s="1"/>
  <c r="X90" i="5"/>
  <c r="X89" i="5" s="1"/>
  <c r="V89" i="5"/>
  <c r="V132" i="5"/>
  <c r="X133" i="5"/>
  <c r="X132" i="5" s="1"/>
  <c r="X28" i="5"/>
  <c r="X27" i="5" s="1"/>
  <c r="V27" i="5"/>
  <c r="X103" i="5"/>
  <c r="X102" i="5" s="1"/>
  <c r="V102" i="5"/>
  <c r="V7" i="5"/>
  <c r="V6" i="5" s="1"/>
  <c r="X8" i="5"/>
  <c r="X7" i="5" s="1"/>
  <c r="X6" i="5" s="1"/>
  <c r="T120" i="5"/>
  <c r="T119" i="5" s="1"/>
  <c r="V121" i="5"/>
  <c r="R5" i="5"/>
  <c r="R4" i="5" s="1"/>
  <c r="P4" i="5"/>
  <c r="AE242" i="5"/>
  <c r="AG293" i="5"/>
  <c r="P235" i="5"/>
  <c r="N233" i="5"/>
  <c r="AA234" i="5"/>
  <c r="AC234" i="5" s="1"/>
  <c r="AE234" i="5" s="1"/>
  <c r="AG234" i="5" s="1"/>
  <c r="Y233" i="5"/>
  <c r="N334" i="5"/>
  <c r="N292" i="5" s="1"/>
  <c r="P334" i="5"/>
  <c r="P292" i="5" s="1"/>
  <c r="N126" i="5"/>
  <c r="P126" i="5"/>
  <c r="L265" i="5"/>
  <c r="L243" i="5" s="1"/>
  <c r="L242" i="5" s="1"/>
  <c r="N266" i="5"/>
  <c r="P266" i="5" s="1"/>
  <c r="J215" i="5"/>
  <c r="H214" i="5"/>
  <c r="J220" i="5"/>
  <c r="H219" i="5"/>
  <c r="J237" i="5"/>
  <c r="H236" i="5"/>
  <c r="AA157" i="5"/>
  <c r="Y155" i="5"/>
  <c r="AL161" i="5"/>
  <c r="AJ160" i="5"/>
  <c r="AA188" i="5"/>
  <c r="Y187" i="5"/>
  <c r="AA195" i="5"/>
  <c r="Y192" i="5"/>
  <c r="AL206" i="5"/>
  <c r="AJ204" i="5"/>
  <c r="AL217" i="5"/>
  <c r="AJ216" i="5"/>
  <c r="AL225" i="5"/>
  <c r="AJ224" i="5"/>
  <c r="J186" i="5"/>
  <c r="H185" i="5"/>
  <c r="J191" i="5"/>
  <c r="H190" i="5"/>
  <c r="J188" i="5"/>
  <c r="H187" i="5"/>
  <c r="J196" i="5"/>
  <c r="H192" i="5"/>
  <c r="J205" i="5"/>
  <c r="H204" i="5"/>
  <c r="J209" i="5"/>
  <c r="H208" i="5"/>
  <c r="J217" i="5"/>
  <c r="H216" i="5"/>
  <c r="J227" i="5"/>
  <c r="H226" i="5"/>
  <c r="AL156" i="5"/>
  <c r="AJ155" i="5"/>
  <c r="AA161" i="5"/>
  <c r="Y160" i="5"/>
  <c r="AL191" i="5"/>
  <c r="AJ190" i="5"/>
  <c r="AL193" i="5"/>
  <c r="AJ192" i="5"/>
  <c r="AA206" i="5"/>
  <c r="Y204" i="5"/>
  <c r="Y208" i="5"/>
  <c r="AJ208" i="5"/>
  <c r="AA217" i="5"/>
  <c r="Y216" i="5"/>
  <c r="AA220" i="5"/>
  <c r="Y219" i="5"/>
  <c r="AA225" i="5"/>
  <c r="Y224" i="5"/>
  <c r="AA232" i="5"/>
  <c r="Y226" i="5"/>
  <c r="AA237" i="5"/>
  <c r="Y236" i="5"/>
  <c r="AL237" i="5"/>
  <c r="AJ236" i="5"/>
  <c r="Y165" i="5"/>
  <c r="AJ165" i="5"/>
  <c r="J199" i="5"/>
  <c r="H198" i="5"/>
  <c r="AA167" i="5"/>
  <c r="AL168" i="5"/>
  <c r="AA199" i="5"/>
  <c r="Y198" i="5"/>
  <c r="AA191" i="5"/>
  <c r="J243" i="5"/>
  <c r="J242" i="5" s="1"/>
  <c r="H243" i="5"/>
  <c r="H242" i="5" s="1"/>
  <c r="D119" i="5"/>
  <c r="H119" i="5" s="1"/>
  <c r="AI4" i="5"/>
  <c r="AI379" i="5" s="1"/>
  <c r="D174" i="5"/>
  <c r="H174" i="5" s="1"/>
  <c r="J174" i="5" s="1"/>
  <c r="L174" i="5" s="1"/>
  <c r="N174" i="5" s="1"/>
  <c r="P174" i="5" s="1"/>
  <c r="R174" i="5" s="1"/>
  <c r="T174" i="5" s="1"/>
  <c r="V174" i="5" s="1"/>
  <c r="X174" i="5" s="1"/>
  <c r="D175" i="5"/>
  <c r="H175" i="5" s="1"/>
  <c r="J175" i="5" s="1"/>
  <c r="L175" i="5" s="1"/>
  <c r="N175" i="5" s="1"/>
  <c r="P175" i="5" s="1"/>
  <c r="R175" i="5" s="1"/>
  <c r="T175" i="5" s="1"/>
  <c r="V175" i="5" s="1"/>
  <c r="X175" i="5" s="1"/>
  <c r="D176" i="5"/>
  <c r="H176" i="5" s="1"/>
  <c r="J176" i="5" s="1"/>
  <c r="L176" i="5" s="1"/>
  <c r="N176" i="5" s="1"/>
  <c r="P176" i="5" s="1"/>
  <c r="R176" i="5" s="1"/>
  <c r="T176" i="5" s="1"/>
  <c r="V176" i="5" s="1"/>
  <c r="X176" i="5" s="1"/>
  <c r="D177" i="5"/>
  <c r="H177" i="5" s="1"/>
  <c r="J177" i="5" s="1"/>
  <c r="L177" i="5" s="1"/>
  <c r="N177" i="5" s="1"/>
  <c r="P177" i="5" s="1"/>
  <c r="R177" i="5" s="1"/>
  <c r="T177" i="5" s="1"/>
  <c r="V177" i="5" s="1"/>
  <c r="X177" i="5" s="1"/>
  <c r="D179" i="5"/>
  <c r="H179" i="5" s="1"/>
  <c r="J179" i="5" s="1"/>
  <c r="L179" i="5" s="1"/>
  <c r="N179" i="5" s="1"/>
  <c r="P179" i="5" s="1"/>
  <c r="R179" i="5" s="1"/>
  <c r="T179" i="5" s="1"/>
  <c r="V179" i="5" s="1"/>
  <c r="X179" i="5" s="1"/>
  <c r="D180" i="5"/>
  <c r="H180" i="5" s="1"/>
  <c r="J180" i="5" s="1"/>
  <c r="L180" i="5" s="1"/>
  <c r="N180" i="5" s="1"/>
  <c r="P180" i="5" s="1"/>
  <c r="R180" i="5" s="1"/>
  <c r="T180" i="5" s="1"/>
  <c r="V180" i="5" s="1"/>
  <c r="X180" i="5" s="1"/>
  <c r="D181" i="5"/>
  <c r="H181" i="5" s="1"/>
  <c r="J181" i="5" s="1"/>
  <c r="L181" i="5" s="1"/>
  <c r="N181" i="5" s="1"/>
  <c r="P181" i="5" s="1"/>
  <c r="R181" i="5" s="1"/>
  <c r="T181" i="5" s="1"/>
  <c r="V181" i="5" s="1"/>
  <c r="X181" i="5" s="1"/>
  <c r="D182" i="5"/>
  <c r="H182" i="5" s="1"/>
  <c r="J182" i="5" s="1"/>
  <c r="L182" i="5" s="1"/>
  <c r="N182" i="5" s="1"/>
  <c r="P182" i="5" s="1"/>
  <c r="R182" i="5" s="1"/>
  <c r="T182" i="5" s="1"/>
  <c r="V182" i="5" s="1"/>
  <c r="X182" i="5" s="1"/>
  <c r="D183" i="5"/>
  <c r="H183" i="5" s="1"/>
  <c r="J183" i="5" s="1"/>
  <c r="L183" i="5" s="1"/>
  <c r="N183" i="5" s="1"/>
  <c r="P183" i="5" s="1"/>
  <c r="R183" i="5" s="1"/>
  <c r="T183" i="5" s="1"/>
  <c r="V183" i="5" s="1"/>
  <c r="X183" i="5" s="1"/>
  <c r="D184" i="5"/>
  <c r="H184" i="5" s="1"/>
  <c r="J184" i="5" s="1"/>
  <c r="L184" i="5" s="1"/>
  <c r="N184" i="5" s="1"/>
  <c r="P184" i="5" s="1"/>
  <c r="R184" i="5" s="1"/>
  <c r="T184" i="5" s="1"/>
  <c r="V184" i="5" s="1"/>
  <c r="X184" i="5" s="1"/>
  <c r="D166" i="5"/>
  <c r="H166" i="5" s="1"/>
  <c r="D164" i="5"/>
  <c r="H164" i="5" s="1"/>
  <c r="J164" i="5" s="1"/>
  <c r="L164" i="5" s="1"/>
  <c r="N164" i="5" s="1"/>
  <c r="P164" i="5" s="1"/>
  <c r="R164" i="5" s="1"/>
  <c r="T164" i="5" s="1"/>
  <c r="V164" i="5" s="1"/>
  <c r="X164" i="5" s="1"/>
  <c r="D161" i="5"/>
  <c r="H161" i="5" s="1"/>
  <c r="D157" i="5"/>
  <c r="H157" i="5" s="1"/>
  <c r="J157" i="5" s="1"/>
  <c r="L157" i="5" s="1"/>
  <c r="N157" i="5" s="1"/>
  <c r="P157" i="5" s="1"/>
  <c r="R157" i="5" s="1"/>
  <c r="T157" i="5" s="1"/>
  <c r="V157" i="5" s="1"/>
  <c r="X157" i="5" s="1"/>
  <c r="D158" i="5"/>
  <c r="H158" i="5" s="1"/>
  <c r="J158" i="5" s="1"/>
  <c r="L158" i="5" s="1"/>
  <c r="N158" i="5" s="1"/>
  <c r="P158" i="5" s="1"/>
  <c r="R158" i="5" s="1"/>
  <c r="T158" i="5" s="1"/>
  <c r="V158" i="5" s="1"/>
  <c r="X158" i="5" s="1"/>
  <c r="D159" i="5"/>
  <c r="H159" i="5" s="1"/>
  <c r="J159" i="5" s="1"/>
  <c r="L159" i="5" s="1"/>
  <c r="N159" i="5" s="1"/>
  <c r="P159" i="5" s="1"/>
  <c r="R159" i="5" s="1"/>
  <c r="T159" i="5" s="1"/>
  <c r="V159" i="5" s="1"/>
  <c r="X159" i="5" s="1"/>
  <c r="D156" i="5"/>
  <c r="H156" i="5" s="1"/>
  <c r="C155" i="5"/>
  <c r="V337" i="5" l="1"/>
  <c r="T334" i="5"/>
  <c r="T292" i="5" s="1"/>
  <c r="V148" i="5"/>
  <c r="X149" i="5"/>
  <c r="X148" i="5" s="1"/>
  <c r="V73" i="5"/>
  <c r="T72" i="5"/>
  <c r="V31" i="5"/>
  <c r="T30" i="5"/>
  <c r="T53" i="5"/>
  <c r="T52" i="5" s="1"/>
  <c r="V54" i="5"/>
  <c r="V128" i="5"/>
  <c r="T126" i="5"/>
  <c r="V120" i="5"/>
  <c r="V119" i="5" s="1"/>
  <c r="X121" i="5"/>
  <c r="X120" i="5" s="1"/>
  <c r="X119" i="5" s="1"/>
  <c r="X138" i="5"/>
  <c r="X137" i="5" s="1"/>
  <c r="V137" i="5"/>
  <c r="V79" i="5"/>
  <c r="V78" i="5" s="1"/>
  <c r="V77" i="5" s="1"/>
  <c r="X80" i="5"/>
  <c r="X79" i="5" s="1"/>
  <c r="X78" i="5" s="1"/>
  <c r="X77" i="5" s="1"/>
  <c r="J119" i="5"/>
  <c r="AG292" i="5"/>
  <c r="AG242" i="5" s="1"/>
  <c r="R266" i="5"/>
  <c r="T266" i="5" s="1"/>
  <c r="P265" i="5"/>
  <c r="P243" i="5" s="1"/>
  <c r="P242" i="5" s="1"/>
  <c r="P233" i="5"/>
  <c r="R235" i="5"/>
  <c r="N265" i="5"/>
  <c r="N243" i="5" s="1"/>
  <c r="N242" i="5" s="1"/>
  <c r="AL165" i="5"/>
  <c r="AN168" i="5"/>
  <c r="AA190" i="5"/>
  <c r="AC191" i="5"/>
  <c r="AA198" i="5"/>
  <c r="AC199" i="5"/>
  <c r="AA165" i="5"/>
  <c r="AC167" i="5"/>
  <c r="AL236" i="5"/>
  <c r="AN237" i="5"/>
  <c r="AA236" i="5"/>
  <c r="AC237" i="5"/>
  <c r="AA226" i="5"/>
  <c r="AC232" i="5"/>
  <c r="AA224" i="5"/>
  <c r="AC225" i="5"/>
  <c r="AA219" i="5"/>
  <c r="AC220" i="5"/>
  <c r="AA216" i="5"/>
  <c r="AC217" i="5"/>
  <c r="AL208" i="5"/>
  <c r="AA208" i="5"/>
  <c r="AA204" i="5"/>
  <c r="AC206" i="5"/>
  <c r="AL192" i="5"/>
  <c r="AN193" i="5"/>
  <c r="AL190" i="5"/>
  <c r="AN191" i="5"/>
  <c r="AA160" i="5"/>
  <c r="AC161" i="5"/>
  <c r="AL155" i="5"/>
  <c r="AN156" i="5"/>
  <c r="AL224" i="5"/>
  <c r="AN225" i="5"/>
  <c r="AL216" i="5"/>
  <c r="AN217" i="5"/>
  <c r="AL204" i="5"/>
  <c r="AN206" i="5"/>
  <c r="AA192" i="5"/>
  <c r="AC195" i="5"/>
  <c r="AA187" i="5"/>
  <c r="AC188" i="5"/>
  <c r="AL160" i="5"/>
  <c r="AN161" i="5"/>
  <c r="AA155" i="5"/>
  <c r="AC157" i="5"/>
  <c r="J198" i="5"/>
  <c r="L199" i="5"/>
  <c r="J226" i="5"/>
  <c r="L227" i="5"/>
  <c r="J216" i="5"/>
  <c r="L217" i="5"/>
  <c r="J208" i="5"/>
  <c r="L209" i="5"/>
  <c r="J204" i="5"/>
  <c r="L205" i="5"/>
  <c r="J192" i="5"/>
  <c r="L196" i="5"/>
  <c r="J187" i="5"/>
  <c r="L188" i="5"/>
  <c r="J190" i="5"/>
  <c r="L191" i="5"/>
  <c r="J185" i="5"/>
  <c r="L186" i="5"/>
  <c r="J236" i="5"/>
  <c r="L237" i="5"/>
  <c r="J219" i="5"/>
  <c r="L220" i="5"/>
  <c r="J214" i="5"/>
  <c r="L215" i="5"/>
  <c r="J156" i="5"/>
  <c r="H155" i="5"/>
  <c r="J161" i="5"/>
  <c r="H160" i="5"/>
  <c r="H165" i="5"/>
  <c r="J166" i="5"/>
  <c r="C154" i="5"/>
  <c r="C153" i="5" s="1"/>
  <c r="Y30" i="5"/>
  <c r="AJ30" i="5"/>
  <c r="R233" i="5" l="1"/>
  <c r="T235" i="5"/>
  <c r="V266" i="5"/>
  <c r="T265" i="5"/>
  <c r="T243" i="5" s="1"/>
  <c r="T242" i="5" s="1"/>
  <c r="X337" i="5"/>
  <c r="X334" i="5" s="1"/>
  <c r="X292" i="5" s="1"/>
  <c r="V334" i="5"/>
  <c r="V292" i="5" s="1"/>
  <c r="V53" i="5"/>
  <c r="V52" i="5" s="1"/>
  <c r="X54" i="5"/>
  <c r="X53" i="5" s="1"/>
  <c r="X52" i="5" s="1"/>
  <c r="T5" i="5"/>
  <c r="T4" i="5" s="1"/>
  <c r="X128" i="5"/>
  <c r="X126" i="5" s="1"/>
  <c r="V126" i="5"/>
  <c r="X31" i="5"/>
  <c r="X30" i="5" s="1"/>
  <c r="X5" i="5" s="1"/>
  <c r="V30" i="5"/>
  <c r="V5" i="5" s="1"/>
  <c r="X73" i="5"/>
  <c r="X72" i="5" s="1"/>
  <c r="V72" i="5"/>
  <c r="R265" i="5"/>
  <c r="R243" i="5" s="1"/>
  <c r="R242" i="5" s="1"/>
  <c r="L214" i="5"/>
  <c r="N215" i="5"/>
  <c r="P215" i="5" s="1"/>
  <c r="R215" i="5" s="1"/>
  <c r="L219" i="5"/>
  <c r="N220" i="5"/>
  <c r="P220" i="5" s="1"/>
  <c r="R220" i="5" s="1"/>
  <c r="L236" i="5"/>
  <c r="N237" i="5"/>
  <c r="P237" i="5" s="1"/>
  <c r="R237" i="5" s="1"/>
  <c r="L185" i="5"/>
  <c r="N186" i="5"/>
  <c r="P186" i="5" s="1"/>
  <c r="R186" i="5" s="1"/>
  <c r="L190" i="5"/>
  <c r="N191" i="5"/>
  <c r="P191" i="5" s="1"/>
  <c r="R191" i="5" s="1"/>
  <c r="L187" i="5"/>
  <c r="N188" i="5"/>
  <c r="P188" i="5" s="1"/>
  <c r="R188" i="5" s="1"/>
  <c r="L192" i="5"/>
  <c r="N196" i="5"/>
  <c r="P196" i="5" s="1"/>
  <c r="R196" i="5" s="1"/>
  <c r="L204" i="5"/>
  <c r="N205" i="5"/>
  <c r="P205" i="5" s="1"/>
  <c r="R205" i="5" s="1"/>
  <c r="L208" i="5"/>
  <c r="N209" i="5"/>
  <c r="P209" i="5" s="1"/>
  <c r="R209" i="5" s="1"/>
  <c r="L216" i="5"/>
  <c r="N217" i="5"/>
  <c r="P217" i="5" s="1"/>
  <c r="R217" i="5" s="1"/>
  <c r="L226" i="5"/>
  <c r="N227" i="5"/>
  <c r="P227" i="5" s="1"/>
  <c r="R227" i="5" s="1"/>
  <c r="L198" i="5"/>
  <c r="N199" i="5"/>
  <c r="P199" i="5" s="1"/>
  <c r="R199" i="5" s="1"/>
  <c r="AC155" i="5"/>
  <c r="AE157" i="5"/>
  <c r="AN160" i="5"/>
  <c r="AP161" i="5"/>
  <c r="AC187" i="5"/>
  <c r="AE188" i="5"/>
  <c r="AC192" i="5"/>
  <c r="AE195" i="5"/>
  <c r="AN204" i="5"/>
  <c r="AP206" i="5"/>
  <c r="AN216" i="5"/>
  <c r="AP217" i="5"/>
  <c r="AN224" i="5"/>
  <c r="AP225" i="5"/>
  <c r="AN155" i="5"/>
  <c r="AP156" i="5"/>
  <c r="AC160" i="5"/>
  <c r="AE161" i="5"/>
  <c r="AN190" i="5"/>
  <c r="AP191" i="5"/>
  <c r="AN192" i="5"/>
  <c r="AP193" i="5"/>
  <c r="AC204" i="5"/>
  <c r="AE206" i="5"/>
  <c r="AC208" i="5"/>
  <c r="AN208" i="5"/>
  <c r="AC216" i="5"/>
  <c r="AE217" i="5"/>
  <c r="AC219" i="5"/>
  <c r="AE220" i="5"/>
  <c r="AC224" i="5"/>
  <c r="AE225" i="5"/>
  <c r="AC226" i="5"/>
  <c r="AE232" i="5"/>
  <c r="AC236" i="5"/>
  <c r="AE237" i="5"/>
  <c r="AN236" i="5"/>
  <c r="AP237" i="5"/>
  <c r="AC165" i="5"/>
  <c r="AE167" i="5"/>
  <c r="AC198" i="5"/>
  <c r="AE199" i="5"/>
  <c r="AC190" i="5"/>
  <c r="AE191" i="5"/>
  <c r="AN165" i="5"/>
  <c r="AP168" i="5"/>
  <c r="J160" i="5"/>
  <c r="L161" i="5"/>
  <c r="J155" i="5"/>
  <c r="L156" i="5"/>
  <c r="J165" i="5"/>
  <c r="L166" i="5"/>
  <c r="B7" i="5"/>
  <c r="X266" i="5" l="1"/>
  <c r="X265" i="5" s="1"/>
  <c r="X243" i="5" s="1"/>
  <c r="X242" i="5" s="1"/>
  <c r="V265" i="5"/>
  <c r="V243" i="5" s="1"/>
  <c r="V242" i="5" s="1"/>
  <c r="V235" i="5"/>
  <c r="T233" i="5"/>
  <c r="R198" i="5"/>
  <c r="T199" i="5"/>
  <c r="R226" i="5"/>
  <c r="T227" i="5"/>
  <c r="R216" i="5"/>
  <c r="T217" i="5"/>
  <c r="R208" i="5"/>
  <c r="T209" i="5"/>
  <c r="R204" i="5"/>
  <c r="T205" i="5"/>
  <c r="R192" i="5"/>
  <c r="T196" i="5"/>
  <c r="R187" i="5"/>
  <c r="T188" i="5"/>
  <c r="R190" i="5"/>
  <c r="T191" i="5"/>
  <c r="R185" i="5"/>
  <c r="T186" i="5"/>
  <c r="R236" i="5"/>
  <c r="T237" i="5"/>
  <c r="R219" i="5"/>
  <c r="T220" i="5"/>
  <c r="R214" i="5"/>
  <c r="T215" i="5"/>
  <c r="V4" i="5"/>
  <c r="X4" i="5"/>
  <c r="AP165" i="5"/>
  <c r="AR168" i="5"/>
  <c r="AR165" i="5" s="1"/>
  <c r="AE198" i="5"/>
  <c r="AG199" i="5"/>
  <c r="AG198" i="5" s="1"/>
  <c r="AP236" i="5"/>
  <c r="AR237" i="5"/>
  <c r="AR236" i="5" s="1"/>
  <c r="AE224" i="5"/>
  <c r="AG225" i="5"/>
  <c r="AG224" i="5" s="1"/>
  <c r="AE216" i="5"/>
  <c r="AG217" i="5"/>
  <c r="AG216" i="5" s="1"/>
  <c r="AE208" i="5"/>
  <c r="AG208" i="5"/>
  <c r="AP192" i="5"/>
  <c r="AR193" i="5"/>
  <c r="AR192" i="5" s="1"/>
  <c r="AE160" i="5"/>
  <c r="AG161" i="5"/>
  <c r="AG160" i="5" s="1"/>
  <c r="AP224" i="5"/>
  <c r="AR225" i="5"/>
  <c r="AR224" i="5" s="1"/>
  <c r="AP204" i="5"/>
  <c r="AR206" i="5"/>
  <c r="AR204" i="5" s="1"/>
  <c r="AP160" i="5"/>
  <c r="AR161" i="5"/>
  <c r="AR160" i="5" s="1"/>
  <c r="AE190" i="5"/>
  <c r="AG191" i="5"/>
  <c r="AG190" i="5" s="1"/>
  <c r="AE165" i="5"/>
  <c r="AG167" i="5"/>
  <c r="AG165" i="5" s="1"/>
  <c r="AE236" i="5"/>
  <c r="AG237" i="5"/>
  <c r="AG236" i="5" s="1"/>
  <c r="AE226" i="5"/>
  <c r="AG232" i="5"/>
  <c r="AG226" i="5" s="1"/>
  <c r="AE219" i="5"/>
  <c r="AG220" i="5"/>
  <c r="AG219" i="5" s="1"/>
  <c r="AP208" i="5"/>
  <c r="AR208" i="5"/>
  <c r="AE204" i="5"/>
  <c r="AG206" i="5"/>
  <c r="AG204" i="5" s="1"/>
  <c r="AP190" i="5"/>
  <c r="AR191" i="5"/>
  <c r="AR190" i="5" s="1"/>
  <c r="AP155" i="5"/>
  <c r="AR156" i="5"/>
  <c r="AR155" i="5" s="1"/>
  <c r="AP216" i="5"/>
  <c r="AR217" i="5"/>
  <c r="AR216" i="5" s="1"/>
  <c r="AE192" i="5"/>
  <c r="AG195" i="5"/>
  <c r="AG192" i="5" s="1"/>
  <c r="AE187" i="5"/>
  <c r="AG188" i="5"/>
  <c r="AG187" i="5" s="1"/>
  <c r="AE155" i="5"/>
  <c r="AG157" i="5"/>
  <c r="AG155" i="5" s="1"/>
  <c r="N198" i="5"/>
  <c r="P198" i="5"/>
  <c r="N226" i="5"/>
  <c r="P226" i="5"/>
  <c r="N216" i="5"/>
  <c r="P216" i="5"/>
  <c r="N208" i="5"/>
  <c r="P208" i="5"/>
  <c r="N204" i="5"/>
  <c r="P204" i="5"/>
  <c r="N192" i="5"/>
  <c r="P192" i="5"/>
  <c r="N187" i="5"/>
  <c r="P187" i="5"/>
  <c r="N190" i="5"/>
  <c r="P190" i="5"/>
  <c r="N185" i="5"/>
  <c r="P185" i="5"/>
  <c r="N236" i="5"/>
  <c r="P236" i="5"/>
  <c r="N219" i="5"/>
  <c r="P219" i="5"/>
  <c r="N214" i="5"/>
  <c r="P214" i="5"/>
  <c r="L165" i="5"/>
  <c r="N166" i="5"/>
  <c r="P166" i="5" s="1"/>
  <c r="R166" i="5" s="1"/>
  <c r="L155" i="5"/>
  <c r="N156" i="5"/>
  <c r="P156" i="5" s="1"/>
  <c r="R156" i="5" s="1"/>
  <c r="L160" i="5"/>
  <c r="N161" i="5"/>
  <c r="P161" i="5" s="1"/>
  <c r="AJ6" i="5"/>
  <c r="AJ5" i="5" s="1"/>
  <c r="AL6" i="5"/>
  <c r="Y6" i="5"/>
  <c r="AA6" i="5"/>
  <c r="D7" i="5"/>
  <c r="AH6" i="5"/>
  <c r="AH5" i="5" s="1"/>
  <c r="T214" i="5" l="1"/>
  <c r="V215" i="5"/>
  <c r="V220" i="5"/>
  <c r="T219" i="5"/>
  <c r="T236" i="5"/>
  <c r="V237" i="5"/>
  <c r="T185" i="5"/>
  <c r="V186" i="5"/>
  <c r="V191" i="5"/>
  <c r="T190" i="5"/>
  <c r="V188" i="5"/>
  <c r="T187" i="5"/>
  <c r="V196" i="5"/>
  <c r="T192" i="5"/>
  <c r="T204" i="5"/>
  <c r="V205" i="5"/>
  <c r="V209" i="5"/>
  <c r="T208" i="5"/>
  <c r="V217" i="5"/>
  <c r="T216" i="5"/>
  <c r="V227" i="5"/>
  <c r="T226" i="5"/>
  <c r="V199" i="5"/>
  <c r="T198" i="5"/>
  <c r="X235" i="5"/>
  <c r="X233" i="5" s="1"/>
  <c r="V233" i="5"/>
  <c r="R155" i="5"/>
  <c r="T156" i="5"/>
  <c r="R165" i="5"/>
  <c r="T166" i="5"/>
  <c r="R161" i="5"/>
  <c r="P160" i="5"/>
  <c r="N160" i="5"/>
  <c r="N165" i="5"/>
  <c r="P165" i="5"/>
  <c r="N155" i="5"/>
  <c r="P155" i="5"/>
  <c r="AL5" i="5"/>
  <c r="AL4" i="5" s="1"/>
  <c r="D6" i="5"/>
  <c r="X205" i="5" l="1"/>
  <c r="X204" i="5" s="1"/>
  <c r="V204" i="5"/>
  <c r="X186" i="5"/>
  <c r="X185" i="5" s="1"/>
  <c r="V185" i="5"/>
  <c r="X237" i="5"/>
  <c r="X236" i="5" s="1"/>
  <c r="V236" i="5"/>
  <c r="X215" i="5"/>
  <c r="X214" i="5" s="1"/>
  <c r="V214" i="5"/>
  <c r="V198" i="5"/>
  <c r="X199" i="5"/>
  <c r="X198" i="5" s="1"/>
  <c r="X227" i="5"/>
  <c r="X226" i="5" s="1"/>
  <c r="V226" i="5"/>
  <c r="X217" i="5"/>
  <c r="X216" i="5" s="1"/>
  <c r="V216" i="5"/>
  <c r="V208" i="5"/>
  <c r="X209" i="5"/>
  <c r="X208" i="5" s="1"/>
  <c r="X196" i="5"/>
  <c r="X192" i="5" s="1"/>
  <c r="V192" i="5"/>
  <c r="V187" i="5"/>
  <c r="X188" i="5"/>
  <c r="X187" i="5" s="1"/>
  <c r="V190" i="5"/>
  <c r="X191" i="5"/>
  <c r="X190" i="5" s="1"/>
  <c r="X220" i="5"/>
  <c r="X219" i="5" s="1"/>
  <c r="V219" i="5"/>
  <c r="V166" i="5"/>
  <c r="T165" i="5"/>
  <c r="T155" i="5"/>
  <c r="V156" i="5"/>
  <c r="R160" i="5"/>
  <c r="R154" i="5" s="1"/>
  <c r="R153" i="5" s="1"/>
  <c r="T161" i="5"/>
  <c r="J6" i="5"/>
  <c r="H6" i="5"/>
  <c r="T160" i="5" l="1"/>
  <c r="V161" i="5"/>
  <c r="X156" i="5"/>
  <c r="X155" i="5" s="1"/>
  <c r="V155" i="5"/>
  <c r="T154" i="5"/>
  <c r="T153" i="5" s="1"/>
  <c r="X166" i="5"/>
  <c r="X165" i="5" s="1"/>
  <c r="V165" i="5"/>
  <c r="B105" i="5"/>
  <c r="D105" i="5" s="1"/>
  <c r="B72" i="5"/>
  <c r="D72" i="5" s="1"/>
  <c r="B53" i="5"/>
  <c r="B5" i="5" s="1"/>
  <c r="B289" i="5"/>
  <c r="B278" i="5"/>
  <c r="B265" i="5"/>
  <c r="B263" i="5"/>
  <c r="AJ242" i="5"/>
  <c r="AH242" i="5"/>
  <c r="B236" i="5"/>
  <c r="D236" i="5" s="1"/>
  <c r="AH233" i="5"/>
  <c r="B233" i="5"/>
  <c r="D233" i="5" s="1"/>
  <c r="H233" i="5" s="1"/>
  <c r="B226" i="5"/>
  <c r="D226" i="5" s="1"/>
  <c r="B219" i="5"/>
  <c r="D219" i="5" s="1"/>
  <c r="B216" i="5"/>
  <c r="D216" i="5" s="1"/>
  <c r="B214" i="5"/>
  <c r="D214" i="5" s="1"/>
  <c r="B208" i="5"/>
  <c r="D208" i="5" s="1"/>
  <c r="B204" i="5"/>
  <c r="D204" i="5" s="1"/>
  <c r="B198" i="5"/>
  <c r="D198" i="5" s="1"/>
  <c r="B192" i="5"/>
  <c r="D192" i="5" s="1"/>
  <c r="B190" i="5"/>
  <c r="D190" i="5" s="1"/>
  <c r="B187" i="5"/>
  <c r="D187" i="5" s="1"/>
  <c r="B185" i="5"/>
  <c r="D185" i="5" s="1"/>
  <c r="B165" i="5"/>
  <c r="D165" i="5" s="1"/>
  <c r="B160" i="5"/>
  <c r="D160" i="5" s="1"/>
  <c r="B155" i="5"/>
  <c r="D155" i="5" s="1"/>
  <c r="B89" i="5"/>
  <c r="D89" i="5" s="1"/>
  <c r="B87" i="5"/>
  <c r="D87" i="5" s="1"/>
  <c r="AH78" i="5"/>
  <c r="AJ78" i="5" s="1"/>
  <c r="AL78" i="5" s="1"/>
  <c r="B79" i="5"/>
  <c r="B100" i="5"/>
  <c r="D100" i="5" s="1"/>
  <c r="B102" i="5"/>
  <c r="D102" i="5" s="1"/>
  <c r="B4" i="5" l="1"/>
  <c r="V160" i="5"/>
  <c r="V154" i="5" s="1"/>
  <c r="V153" i="5" s="1"/>
  <c r="X161" i="5"/>
  <c r="X160" i="5" s="1"/>
  <c r="X154" i="5"/>
  <c r="X153" i="5" s="1"/>
  <c r="J233" i="5"/>
  <c r="H154" i="5"/>
  <c r="H153" i="5" s="1"/>
  <c r="AJ233" i="5"/>
  <c r="AH154" i="5"/>
  <c r="AH153" i="5" s="1"/>
  <c r="AA233" i="5"/>
  <c r="Y154" i="5"/>
  <c r="Y153" i="5" s="1"/>
  <c r="Y242" i="5"/>
  <c r="AA242" i="5"/>
  <c r="AA52" i="5"/>
  <c r="D53" i="5"/>
  <c r="B78" i="5"/>
  <c r="B243" i="5"/>
  <c r="B154" i="5"/>
  <c r="AH77" i="5"/>
  <c r="Y52" i="5"/>
  <c r="Y5" i="5" s="1"/>
  <c r="Y4" i="5" s="1"/>
  <c r="B52" i="5"/>
  <c r="D52" i="5" s="1"/>
  <c r="AH76" i="5" l="1"/>
  <c r="AA154" i="5"/>
  <c r="AA153" i="5" s="1"/>
  <c r="AC233" i="5"/>
  <c r="J154" i="5"/>
  <c r="J153" i="5" s="1"/>
  <c r="L233" i="5"/>
  <c r="AL233" i="5"/>
  <c r="AJ154" i="5"/>
  <c r="AJ153" i="5" s="1"/>
  <c r="AA5" i="5"/>
  <c r="AA4" i="5" s="1"/>
  <c r="AJ77" i="5"/>
  <c r="J52" i="5"/>
  <c r="J5" i="5" s="1"/>
  <c r="H52" i="5"/>
  <c r="H5" i="5" s="1"/>
  <c r="AH4" i="5"/>
  <c r="AJ4" i="5"/>
  <c r="Y77" i="5"/>
  <c r="Y76" i="5" s="1"/>
  <c r="B77" i="5"/>
  <c r="D4" i="5"/>
  <c r="D5" i="5"/>
  <c r="B242" i="5"/>
  <c r="D242" i="5" s="1"/>
  <c r="D243" i="5"/>
  <c r="B153" i="5"/>
  <c r="D154" i="5"/>
  <c r="AJ76" i="5" l="1"/>
  <c r="AH379" i="5"/>
  <c r="L154" i="5"/>
  <c r="L153" i="5" s="1"/>
  <c r="AC154" i="5"/>
  <c r="AC153" i="5" s="1"/>
  <c r="AC76" i="5" s="1"/>
  <c r="AE233" i="5"/>
  <c r="AL154" i="5"/>
  <c r="AL153" i="5" s="1"/>
  <c r="AL76" i="5" s="1"/>
  <c r="AN233" i="5"/>
  <c r="AA77" i="5"/>
  <c r="AA76" i="5" s="1"/>
  <c r="AL77" i="5"/>
  <c r="J4" i="5"/>
  <c r="H4" i="5"/>
  <c r="D153" i="5"/>
  <c r="AE154" i="5" l="1"/>
  <c r="AE153" i="5" s="1"/>
  <c r="AE76" i="5" s="1"/>
  <c r="AG233" i="5"/>
  <c r="AG154" i="5" s="1"/>
  <c r="AG153" i="5" s="1"/>
  <c r="AG76" i="5" s="1"/>
  <c r="N154" i="5"/>
  <c r="N153" i="5" s="1"/>
  <c r="P154" i="5"/>
  <c r="P153" i="5" s="1"/>
  <c r="P76" i="5" s="1"/>
  <c r="AC379" i="5"/>
  <c r="AN154" i="5"/>
  <c r="AN153" i="5" s="1"/>
  <c r="AN76" i="5" s="1"/>
  <c r="AP233" i="5"/>
  <c r="AA379" i="5"/>
  <c r="Y379" i="5"/>
  <c r="AL379" i="5"/>
  <c r="AJ379" i="5"/>
  <c r="B76" i="5"/>
  <c r="B379" i="5" s="1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AE379" i="5" l="1"/>
  <c r="AN379" i="5"/>
  <c r="AG379" i="5"/>
  <c r="AP154" i="5"/>
  <c r="AP153" i="5" s="1"/>
  <c r="AP76" i="5" s="1"/>
  <c r="AR233" i="5"/>
  <c r="AR154" i="5" s="1"/>
  <c r="AR153" i="5" s="1"/>
  <c r="AR76" i="5" s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B6" i="5"/>
  <c r="AP379" i="5" l="1"/>
  <c r="AR379" i="5"/>
  <c r="C537" i="7"/>
  <c r="C306" i="7"/>
  <c r="C166" i="7"/>
  <c r="C417" i="6"/>
  <c r="C526" i="7"/>
  <c r="D79" i="5"/>
  <c r="C78" i="5"/>
  <c r="D78" i="5" l="1"/>
  <c r="C77" i="5"/>
  <c r="C76" i="5" s="1"/>
  <c r="D77" i="5" l="1"/>
  <c r="D76" i="5" s="1"/>
  <c r="H78" i="5"/>
  <c r="J78" i="5" s="1"/>
  <c r="L78" i="5" s="1"/>
  <c r="N78" i="5" s="1"/>
  <c r="N77" i="5" s="1"/>
  <c r="N76" i="5" s="1"/>
  <c r="C379" i="5"/>
  <c r="D379" i="5" s="1"/>
  <c r="H77" i="5" l="1"/>
  <c r="H76" i="5" l="1"/>
  <c r="H379" i="5" s="1"/>
  <c r="J77" i="5"/>
  <c r="J76" i="5" s="1"/>
  <c r="J379" i="5" l="1"/>
  <c r="L77" i="5"/>
  <c r="L76" i="5" s="1"/>
  <c r="L379" i="5" l="1"/>
  <c r="N379" i="5" l="1"/>
  <c r="P379" i="5"/>
  <c r="Q373" i="5" l="1"/>
  <c r="Q76" i="5" s="1"/>
  <c r="Q379" i="5" s="1"/>
  <c r="R374" i="5"/>
  <c r="T374" i="5" s="1"/>
  <c r="R373" i="5"/>
  <c r="R76" i="5" s="1"/>
  <c r="R379" i="5" s="1"/>
  <c r="T373" i="5" l="1"/>
  <c r="T76" i="5" s="1"/>
  <c r="T379" i="5" s="1"/>
  <c r="V374" i="5"/>
  <c r="V373" i="5" l="1"/>
  <c r="X374" i="5"/>
  <c r="X373" i="5" s="1"/>
  <c r="X76" i="5" l="1"/>
  <c r="X379" i="5" s="1"/>
  <c r="V76" i="5"/>
  <c r="V379" i="5" s="1"/>
</calcChain>
</file>

<file path=xl/comments1.xml><?xml version="1.0" encoding="utf-8"?>
<comments xmlns="http://schemas.openxmlformats.org/spreadsheetml/2006/main">
  <authors>
    <author>Игнатова Татьяна Михайловна</author>
  </authors>
  <commentList>
    <comment ref="Q291" authorId="0">
      <text>
        <r>
          <rPr>
            <b/>
            <sz val="9"/>
            <color indexed="81"/>
            <rFont val="Tahoma"/>
            <family val="2"/>
            <charset val="204"/>
          </rPr>
          <t>Игнатова Татьяна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7992,1 тыс.руб. перераспределены на Рыбинский МО (модернизация комплекса водозабора и очистных сооружений водоснабжения в д. Дюдьково Октябрьского с.п. (1,2 этапы)</t>
        </r>
      </text>
    </comment>
  </commentList>
</comments>
</file>

<file path=xl/sharedStrings.xml><?xml version="1.0" encoding="utf-8"?>
<sst xmlns="http://schemas.openxmlformats.org/spreadsheetml/2006/main" count="1795" uniqueCount="1030">
  <si>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</si>
  <si>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</si>
  <si>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</si>
  <si>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</si>
  <si>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</si>
  <si>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</si>
  <si>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</si>
  <si>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</si>
  <si>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</si>
  <si>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</si>
  <si>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</si>
  <si>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</si>
  <si>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</si>
  <si>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</si>
  <si>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</si>
  <si>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</si>
  <si>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</si>
  <si>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</si>
  <si>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</si>
  <si>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</si>
  <si>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</si>
  <si>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</si>
  <si>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</si>
  <si>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</si>
  <si>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</si>
  <si>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</si>
  <si>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</si>
  <si>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</si>
  <si>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</si>
  <si>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</si>
  <si>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</si>
  <si>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</si>
  <si>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</si>
  <si>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</si>
  <si>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</si>
  <si>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</si>
  <si>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</si>
  <si>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</si>
  <si>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</si>
  <si>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</si>
  <si>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</si>
  <si>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</si>
  <si>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</si>
  <si>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</si>
  <si>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</si>
  <si>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</si>
  <si>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</si>
  <si>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</si>
  <si>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</si>
  <si>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</si>
  <si>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</si>
  <si>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</si>
  <si>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</si>
  <si>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</si>
  <si>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</si>
  <si>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</si>
  <si>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</si>
  <si>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</si>
  <si>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</si>
  <si>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</si>
  <si>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</si>
  <si>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</si>
  <si>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</si>
  <si>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</si>
  <si>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</si>
  <si>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</si>
  <si>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</si>
  <si>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</si>
  <si>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</si>
  <si>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</si>
  <si>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</si>
  <si>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</si>
  <si>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</si>
  <si>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</si>
  <si>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</si>
  <si>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</si>
  <si>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</si>
  <si>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</si>
  <si>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</si>
  <si>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</si>
  <si>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</si>
  <si>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</si>
  <si>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</si>
  <si>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</si>
  <si>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</si>
  <si>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</si>
  <si>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</si>
  <si>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</si>
  <si>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</si>
  <si>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</si>
  <si>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</si>
  <si>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</si>
  <si>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</si>
  <si>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</si>
  <si>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</si>
  <si>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</si>
  <si>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</si>
  <si>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</si>
  <si>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</si>
  <si>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</si>
  <si>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</si>
  <si>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</si>
  <si>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</si>
  <si>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</si>
  <si>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</si>
  <si>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</si>
  <si>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</si>
  <si>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</si>
  <si>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</si>
  <si>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</si>
  <si>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</si>
  <si>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</si>
  <si>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</si>
  <si>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</si>
  <si>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</si>
  <si>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</si>
  <si>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</si>
  <si>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</si>
  <si>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</si>
  <si>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</si>
  <si>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</si>
  <si>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</si>
  <si>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</si>
  <si>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</si>
  <si>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</si>
  <si>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</si>
  <si>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</si>
  <si>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</si>
  <si>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</si>
  <si>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</si>
  <si>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</si>
  <si>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</si>
  <si>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</si>
  <si>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</si>
  <si>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</si>
  <si>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</si>
  <si>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</si>
  <si>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</si>
  <si>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</si>
  <si>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</si>
  <si>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</si>
  <si>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</si>
  <si>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</si>
  <si>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</si>
  <si>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</si>
  <si>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</si>
  <si>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</si>
  <si>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</si>
  <si>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</si>
  <si>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</si>
  <si>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</si>
  <si>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</si>
  <si>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</si>
  <si>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</si>
  <si>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</si>
  <si>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</si>
  <si>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</si>
  <si>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</si>
  <si>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</si>
  <si>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</si>
  <si>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</si>
  <si>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</si>
  <si>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</si>
  <si>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</si>
  <si>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</si>
  <si>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</si>
  <si>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</si>
  <si>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</si>
  <si>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</si>
  <si>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</si>
  <si>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</si>
  <si>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</si>
  <si>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</si>
  <si>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</si>
  <si>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</si>
  <si>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</si>
  <si>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</si>
  <si>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</si>
  <si>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</si>
  <si>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</si>
  <si>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</si>
  <si>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</si>
  <si>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</si>
  <si>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</si>
  <si>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</si>
  <si>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</si>
  <si>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</si>
  <si>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</si>
  <si>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</si>
  <si>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</si>
  <si>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</si>
  <si>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</si>
  <si>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</si>
  <si>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</si>
  <si>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</si>
  <si>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</si>
  <si>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</si>
  <si>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</si>
  <si>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</si>
  <si>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</si>
  <si>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</si>
  <si>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</si>
  <si>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</si>
  <si>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</si>
  <si>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</si>
  <si>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</si>
  <si>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</si>
  <si>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</si>
  <si>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</si>
  <si>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</si>
  <si>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</si>
  <si>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</si>
  <si>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</si>
  <si>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</si>
  <si>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</si>
  <si>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</si>
  <si>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</si>
  <si>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</si>
  <si>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</si>
  <si>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</si>
  <si>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</si>
  <si>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</si>
  <si>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</si>
  <si>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</si>
  <si>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</si>
  <si>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</si>
  <si>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</si>
  <si>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</si>
  <si>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</si>
  <si>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</si>
  <si>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</si>
  <si>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</si>
  <si>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</si>
  <si>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</si>
  <si>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</si>
  <si>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</si>
  <si>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</si>
  <si>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</si>
  <si>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</si>
  <si>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</si>
  <si>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</si>
  <si>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</si>
  <si>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</si>
  <si>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</si>
  <si>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</si>
  <si>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</si>
  <si>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</si>
  <si>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</si>
  <si>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</si>
  <si>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</si>
  <si>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</si>
  <si>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</si>
  <si>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</si>
  <si>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</si>
  <si>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</si>
  <si>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</si>
  <si>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</si>
  <si>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</si>
  <si>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</si>
  <si>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</si>
  <si>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</si>
  <si>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</si>
  <si>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</si>
  <si>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</si>
  <si>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</si>
  <si>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</si>
  <si>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</si>
  <si>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</si>
  <si>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</si>
  <si>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</si>
  <si>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</si>
  <si>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</si>
  <si>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</si>
  <si>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</si>
  <si>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</si>
  <si>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</si>
  <si>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</si>
  <si>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</si>
  <si>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</si>
  <si>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</si>
  <si>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</si>
  <si>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</si>
  <si>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</si>
  <si>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</si>
  <si>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</si>
  <si>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</si>
  <si>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</si>
  <si>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</si>
  <si>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</si>
  <si>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</si>
  <si>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</si>
  <si>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</si>
  <si>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</si>
  <si>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</si>
  <si>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</si>
  <si>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</si>
  <si>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</si>
  <si>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</si>
  <si>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</si>
  <si>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</si>
  <si>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</si>
  <si>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</si>
  <si>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</si>
  <si>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</si>
  <si>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</si>
  <si>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</si>
  <si>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</si>
  <si>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</si>
  <si>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</si>
  <si>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</si>
  <si>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</si>
  <si>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</si>
  <si>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</si>
  <si>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</si>
  <si>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</si>
  <si>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</si>
  <si>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</si>
  <si>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</si>
  <si>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</si>
  <si>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</si>
  <si>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</si>
  <si>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</si>
  <si>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</si>
  <si>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</si>
  <si>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</si>
  <si>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</si>
  <si>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</si>
  <si>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</si>
  <si>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</si>
  <si>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</si>
  <si>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</si>
  <si>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</si>
  <si>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</si>
  <si>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</si>
  <si>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</si>
  <si>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</si>
  <si>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</si>
  <si>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</si>
  <si>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</si>
  <si>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</si>
  <si>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</si>
  <si>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</si>
  <si>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</si>
  <si>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</si>
  <si>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</si>
  <si>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</si>
  <si>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</si>
  <si>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</si>
  <si>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</si>
  <si>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</si>
  <si>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</si>
  <si>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</si>
  <si>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</si>
  <si>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</si>
  <si>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</si>
  <si>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</si>
  <si>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</si>
  <si>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</si>
  <si>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</si>
  <si>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</si>
  <si>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</si>
  <si>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</si>
  <si>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</si>
  <si>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</si>
  <si>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</si>
  <si>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</si>
  <si>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</si>
  <si>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</si>
  <si>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</si>
  <si>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</si>
  <si>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</si>
  <si>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</si>
  <si>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</si>
  <si>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</si>
  <si>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</si>
  <si>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</si>
  <si>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</si>
  <si>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</si>
  <si>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</si>
  <si>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</si>
  <si>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</si>
  <si>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</si>
  <si>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</si>
  <si>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</si>
  <si>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</si>
  <si>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</si>
  <si>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</si>
  <si>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</si>
  <si>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</si>
  <si>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</si>
  <si>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</si>
  <si>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</si>
  <si>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</si>
  <si>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</si>
  <si>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</si>
  <si>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</si>
  <si>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</si>
  <si>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</si>
  <si>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</si>
  <si>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</si>
  <si>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</si>
  <si>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</si>
  <si>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</si>
  <si>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</si>
  <si>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</si>
  <si>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</si>
  <si>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</si>
  <si>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</si>
  <si>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</si>
  <si>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</si>
  <si>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</si>
  <si>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</si>
  <si>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</si>
  <si>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</si>
  <si>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</si>
  <si>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</si>
  <si>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</si>
  <si>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</si>
  <si>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</si>
  <si>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</si>
  <si>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</si>
  <si>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</si>
  <si>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</si>
  <si>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</si>
  <si>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</si>
  <si>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</si>
  <si>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</si>
  <si>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</si>
  <si>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</si>
  <si>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</si>
  <si>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</si>
  <si>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</si>
  <si>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</si>
  <si>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</si>
  <si>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</si>
  <si>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</si>
  <si>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</si>
  <si>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</si>
  <si>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</si>
  <si>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</si>
  <si>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</si>
  <si>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</si>
  <si>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</si>
  <si>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</si>
  <si>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</si>
  <si>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</si>
  <si>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</si>
  <si>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</si>
  <si>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</si>
  <si>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</si>
  <si>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</si>
  <si>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</si>
  <si>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</si>
  <si>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</si>
  <si>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</si>
  <si>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</si>
  <si>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</si>
  <si>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</si>
  <si>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</si>
  <si>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</si>
  <si>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</si>
  <si>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</si>
  <si>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</si>
  <si>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</si>
  <si>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</si>
  <si>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</si>
  <si>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</si>
  <si>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</si>
  <si>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</si>
  <si>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</si>
  <si>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</si>
  <si>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</si>
  <si>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</si>
  <si>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</si>
  <si>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</si>
  <si>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</si>
  <si>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</si>
  <si>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</si>
  <si>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</si>
  <si>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</si>
  <si>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</si>
  <si>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</si>
  <si>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</si>
  <si>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</si>
  <si>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</si>
  <si>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</si>
  <si>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</si>
  <si>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</si>
  <si>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</si>
  <si>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</si>
  <si>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</si>
  <si>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</si>
  <si>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</si>
  <si>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</si>
  <si>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</si>
  <si>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</si>
  <si>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</si>
  <si>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</si>
  <si>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</si>
  <si>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</si>
  <si>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</si>
  <si>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</si>
  <si>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</si>
  <si>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</si>
  <si>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</si>
  <si>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</si>
  <si>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</si>
  <si>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</si>
  <si>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</si>
  <si>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</si>
  <si>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</si>
  <si>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</si>
  <si>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</si>
  <si>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</si>
  <si>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</si>
  <si>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</si>
  <si>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</si>
  <si>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</si>
  <si>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</si>
  <si>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</si>
  <si>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</si>
  <si>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</si>
  <si>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</si>
  <si>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</si>
  <si>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</si>
  <si>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</si>
  <si>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</si>
  <si>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</si>
  <si>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</si>
  <si>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</si>
  <si>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</si>
  <si>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</si>
  <si>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</si>
  <si>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</si>
  <si>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</si>
  <si>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</si>
  <si>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</si>
  <si>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</si>
  <si>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</si>
  <si>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</si>
  <si>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</si>
  <si>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</si>
  <si>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</si>
  <si>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</si>
  <si>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</si>
  <si>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</si>
  <si>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</si>
  <si>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</si>
  <si>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</si>
  <si>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</si>
  <si>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</si>
  <si>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</si>
  <si>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</si>
  <si>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</si>
  <si>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</si>
  <si>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</si>
  <si>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</si>
  <si>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</si>
  <si>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</si>
  <si>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</si>
  <si>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</si>
  <si>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</si>
  <si>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</si>
  <si>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</si>
  <si>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</si>
  <si>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</si>
  <si>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</si>
  <si>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</si>
  <si>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</si>
  <si>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</si>
  <si>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</si>
  <si>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</si>
  <si>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</si>
  <si>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</si>
  <si>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</si>
  <si>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</si>
  <si>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</si>
  <si>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</si>
  <si>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</si>
  <si>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</si>
  <si>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</si>
  <si>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</si>
  <si>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</si>
  <si>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</si>
  <si>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</si>
  <si>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</si>
  <si>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</si>
  <si>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</si>
  <si>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</si>
  <si>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</si>
  <si>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</si>
  <si>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</si>
  <si>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</si>
  <si>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</si>
  <si>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</si>
  <si>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</si>
  <si>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</si>
  <si>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</si>
  <si>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</si>
  <si>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</si>
  <si>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</si>
  <si>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</si>
  <si>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</si>
  <si>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</si>
  <si>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</si>
  <si>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</si>
  <si>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</si>
  <si>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</si>
  <si>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</si>
  <si>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</si>
  <si>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</si>
  <si>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</si>
  <si>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</si>
  <si>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</si>
  <si>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</si>
  <si>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</si>
  <si>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</si>
  <si>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</si>
  <si>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</si>
  <si>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</si>
  <si>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</si>
  <si>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</si>
  <si>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</si>
  <si>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</si>
  <si>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</si>
  <si>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</si>
  <si>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</si>
  <si>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</si>
  <si>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</si>
  <si>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</si>
  <si>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</si>
  <si>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</si>
  <si>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</si>
  <si>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</si>
  <si>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</si>
  <si>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</si>
  <si>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</si>
  <si>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</si>
  <si>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</si>
  <si>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</si>
  <si>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</si>
  <si>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</si>
  <si>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</si>
  <si>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</si>
  <si>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</si>
  <si>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</si>
  <si>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</si>
  <si>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</si>
  <si>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</si>
  <si>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</si>
  <si>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</si>
  <si>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</si>
  <si>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</si>
  <si>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</si>
  <si>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</si>
  <si>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</si>
  <si>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</si>
  <si>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</si>
  <si>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</si>
  <si>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</si>
  <si>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</si>
  <si>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</si>
  <si>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</si>
  <si>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</si>
  <si>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</si>
  <si>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</si>
  <si>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</si>
  <si>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</si>
  <si>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</si>
  <si>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</si>
  <si>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</si>
  <si>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</si>
  <si>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</si>
  <si>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</si>
  <si>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</si>
  <si>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</si>
  <si>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</si>
  <si>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</si>
  <si>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</si>
  <si>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</si>
  <si>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</si>
  <si>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</si>
  <si>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</si>
  <si>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</si>
  <si>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</si>
  <si>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</si>
  <si>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</si>
  <si>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</si>
  <si>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</si>
  <si>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</si>
  <si>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</si>
  <si>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</si>
  <si>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</si>
  <si>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</si>
  <si>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</si>
  <si>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</si>
  <si>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</si>
  <si>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</si>
  <si>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</si>
  <si>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</si>
  <si>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</si>
  <si>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</si>
  <si>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</si>
  <si>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</si>
  <si>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</si>
  <si>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</si>
  <si>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</si>
  <si>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</si>
  <si>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</si>
  <si>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</si>
  <si>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Газификация микрорайонов Веретье, Прибрежный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</si>
  <si>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</si>
  <si>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</si>
  <si>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</si>
  <si>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</si>
  <si>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</si>
  <si>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</si>
  <si>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</si>
  <si>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</si>
  <si>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Строительство газораспределительных сетей от с. Стогинское до д. Путилово, Пасынково, Ульяново, Кадищи, Матвейка, Осенево</t>
  </si>
  <si>
    <t>Реконструкция котельной с переводом на природный газ в с. Курба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</si>
  <si>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</si>
  <si>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</si>
  <si>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</si>
  <si>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</si>
  <si>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</si>
  <si>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</si>
  <si>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</si>
  <si>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скважины "Лесная" в с. Новый Некоуз с установкой системы водоочистки </t>
  </si>
  <si>
    <t xml:space="preserve">Реконструкция скважины "Сельхозтехника" в с. Новый Некоуз с установкой системы водоочистки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</si>
  <si>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</si>
  <si>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</si>
  <si>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Мероприятия по строительству и реконструкции шахтных колодцев</t>
  </si>
  <si>
    <t>Региональная программа "Развитие водохозяйственного комплекса Ярославской области" на 2013-2020 годы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</si>
  <si>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</si>
  <si>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</si>
  <si>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</si>
  <si>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Наименование раздела функциональной классификации, программы и объекта</t>
  </si>
  <si>
    <t>I. ПРОГРАММНАЯ ЧАСТЬ</t>
  </si>
  <si>
    <t>Строительство крытой ледовой арены на 1000 посадочных мест в г. Тутаеве Тутаевского муниципального района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</si>
  <si>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</si>
  <si>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 xml:space="preserve">Реконструкция мостового перехода через реку Юхоть на автомобильной дороге Ярославль - Углич, км 71+300, Большесельский муниципальный район </t>
  </si>
  <si>
    <t>Реконструкция автодороги Брейтово - Сить - Станилово - Бутовская в Некоузском муниципальном районе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</si>
  <si>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</si>
  <si>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Рязанцево - Горки в Переславском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</si>
  <si>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</si>
  <si>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мостового перехода через реку Пукшу на автомобильной дороге Плоски – Заречье, км 1+150 в Угличском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</si>
  <si>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</si>
  <si>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</t>
  </si>
  <si>
    <t>Реконструкция мостового перехода через реку Койку на автомобильной дороге Девницы – Дор, км 1+850  в Большесельском муниципальном районе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</si>
  <si>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</si>
  <si>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</si>
  <si>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муниципальном районе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</si>
  <si>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</si>
  <si>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</si>
  <si>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</si>
  <si>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Реконструкция водопроводных сетей в                      с. Брейтово</t>
  </si>
  <si>
    <t>Строительство разводящих сетей в                            с. Угодичи, Ростовский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</si>
  <si>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</si>
  <si>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Газификация дер. Дубровки, ст.Путятино, дер. Остроносово, дер. Погорелки, дер. Кожевники, Даниловский муниципальный район</t>
  </si>
  <si>
    <t>Реконструкция автодороги Малые Дворишки -Терехино в Даниловском муниципальном районе</t>
  </si>
  <si>
    <t>Реконструкция автомобильной дороги "Москва-Архангельск"-Поречье-Лазарцево в Ростовском муниципальном районе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</si>
  <si>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с. Григорьевское, Точищенский сельский округ, Заволжское сельское поселение</t>
  </si>
  <si>
    <t>Строительство газопровода до котельной с. Угодичи</t>
  </si>
  <si>
    <t>Поправки 2013 года</t>
  </si>
  <si>
    <t xml:space="preserve"> 2013 год                            </t>
  </si>
  <si>
    <t xml:space="preserve"> 2015 год                            </t>
  </si>
  <si>
    <t>(руб.)</t>
  </si>
  <si>
    <t>Поправки 2015 года</t>
  </si>
  <si>
    <t>2015 год
(с учетом поправок)</t>
  </si>
  <si>
    <t>Строительство газопровода до котельной с. Воржа</t>
  </si>
  <si>
    <t>Строительство поликлиники Ростовский МР, город Ростов, ул. Октябрьская (в том числе проектные работы)</t>
  </si>
  <si>
    <t>Строительство офиса врача общей практики в пос. Михайловском Ярославского МР (в том числе проектные работы)</t>
  </si>
  <si>
    <t>Строительство корпусов для  ГБУЗ ЯО  "Областная клиническая психиатрическая больница", г. Ярославль, ул. Загородный сад, 6 (в том числе проектные работы)</t>
  </si>
  <si>
    <t>Строительство детской поликлиники для ГУЗ ЯО Клиническая больница № 2, г. Ярославль (в том числе проектные работы)</t>
  </si>
  <si>
    <t>Строительство поликлиники в Дзержинском районе г. Ярославля (в том числе проектные работы)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</si>
  <si>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</si>
  <si>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</si>
  <si>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сада, г. Углич, микрорайон "Мирный-2"</t>
  </si>
  <si>
    <t xml:space="preserve">Строительство детского сада в  г. Тутаеве на 120 мест </t>
  </si>
  <si>
    <t>Строительство детского сада в г. Данилове Даниловского МР</t>
  </si>
  <si>
    <t>Строительство  МОУ "Ивановской СОШ" с тремя дошкольными группами и интернатом, Борисоглебский МР</t>
  </si>
  <si>
    <t>Строительство школы на 200 мест с дошкольными группами на 45 мест в с. Вощажниково Борисоглебского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</si>
  <si>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</si>
  <si>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</si>
  <si>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</si>
  <si>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</si>
  <si>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</si>
  <si>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</si>
  <si>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</si>
  <si>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</si>
  <si>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</si>
  <si>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</si>
  <si>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</si>
  <si>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</si>
  <si>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</si>
  <si>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</si>
  <si>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</si>
  <si>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</si>
  <si>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</si>
  <si>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</si>
  <si>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</si>
  <si>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</si>
  <si>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</si>
  <si>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</si>
  <si>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</si>
  <si>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</si>
  <si>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</si>
  <si>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</si>
  <si>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</si>
  <si>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</si>
  <si>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</si>
  <si>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</si>
  <si>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</si>
  <si>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</si>
  <si>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</si>
  <si>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</si>
  <si>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</si>
  <si>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</si>
  <si>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</si>
  <si>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</si>
  <si>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</si>
  <si>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</si>
  <si>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</si>
  <si>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</si>
  <si>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</si>
  <si>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</si>
  <si>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</si>
  <si>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</si>
  <si>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</si>
  <si>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</si>
  <si>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</si>
  <si>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</si>
  <si>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Строительство разводящих сетей в дер. Григорьевское, Некрасовское сельское поселение, Ярославский муниципальный район</t>
  </si>
  <si>
    <t>План 2012 года</t>
  </si>
  <si>
    <t>План 2013 года</t>
  </si>
  <si>
    <t>2013 год (изменения февраля)</t>
  </si>
  <si>
    <t xml:space="preserve">Общегосударственные вопросы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</si>
  <si>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</si>
  <si>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>Строительство офиса врача общей практики в с. Ивановское Переславского МР (в том числе проектные работы)</t>
  </si>
  <si>
    <t>Строительство офиса врача общей практики в пос. Волга Некоузского МР (в том числе проектные работы)</t>
  </si>
  <si>
    <t>Строительство офиса врача общей практики в с. Семеновское Первомайского МР (в том числе проектные работы)</t>
  </si>
  <si>
    <t>Реконструкция офиса врача общей практики в пос. Тихменево Рыбинского МР (в том числе проектные работы)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</si>
  <si>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</si>
  <si>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</si>
  <si>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 xml:space="preserve">Областная целевая программа "Комплексный инвестиционный план модернизации городского поселения Ростов" на 2010-2015 годы </t>
  </si>
  <si>
    <t xml:space="preserve">Строительство объектов коммунальной инфраструктуры (городское поселение Ростов)  </t>
  </si>
  <si>
    <t>Подпрограмма "Формирование рынка доступного арендного жилья"</t>
  </si>
  <si>
    <t>Строительство концертно-зрелищного центра с инженерными коммуникациями в  г. Ярославле, Которосльная набережная (напротив дома 56)</t>
  </si>
  <si>
    <t>Реконструкция офиса врача общей практики в с. Новое Большесельского МР (в том числе проектные работы)</t>
  </si>
  <si>
    <t>Строительство офиса врача общей практики в с. Левашово Некрасовского МР (в том числе проектные работы)</t>
  </si>
  <si>
    <t>Строительство кислородно-газификационной станции для ГУЗ ЯО ОКБ, г. Ярославль</t>
  </si>
  <si>
    <t>Строительство здания областного дома ребенка с пристройкой, переходом и инженерными коммуникациями, г. Ярославль, ул. Моховая, д.14 (2этап - реконструкция существующего здания), (в том числе проектные работы)</t>
  </si>
  <si>
    <t>Строительство офиса врача общей практики в с. Купанское Переславского МР (в том числе проектные работы)</t>
  </si>
  <si>
    <t>Реконструкция офиса врача общей практики в пос. Берендеево Переславского МР (в том числе проектные работы)</t>
  </si>
  <si>
    <t xml:space="preserve">Реконструкция офиса врача общей практики с. Поречье-Рыбное Ростовского МР (в том числе проектные работы) </t>
  </si>
  <si>
    <t>Промышленный парк "Гаврилов-Ям" с инженерными коммуникациями, г. Гаврилов-Ям, ул. Комарова, д. 1, городское поселение Гаврилов-Ям Гаврилов-Ямского МР. Этапы 1,2.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</si>
  <si>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</si>
  <si>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Завершение строительства аккушерского корпуса с приспособлением под корпус стационарных отделений МУЗ "Некрасовская ЦРБ" с инженерными коммуникациями, сельское поселение Некрасовское Некрасовского МР </t>
  </si>
  <si>
    <t>Строительство бокса для стоянки легковых автомобилей для ГУ ЯО "Транспортная служба  Правительства ЯО", г. Ярославль, ул. Победы, д.20а, 20б</t>
  </si>
  <si>
    <t>Строительство детского сада на 120 мест в г. Ростове, Ростовский МР</t>
  </si>
  <si>
    <t xml:space="preserve">Строительство детского сада, Мышкинский  МР, г. Мышкин, ул. Орджоникидзе, д. 21 </t>
  </si>
  <si>
    <t>Строительство здания детского комбината, пристройки на 120 мест, ГО г.Рыбинск, ул. Молодежная, д.7</t>
  </si>
  <si>
    <t>Реконструкция строящегося учебного корпуса ПУ № 34 со строительством здания столовой и спортзала, строительство здания мастерских. Мышкинский МР, г. Мышкин, ул. Карла Либкнехта, 35</t>
  </si>
  <si>
    <t>Строительство межмуниципального центра на базе Даниловской ЦРБ, Даниловский МР (в том числе проектные работы)</t>
  </si>
  <si>
    <t>Реконструкция здания Брейтовской ЦРБ, Брейтовский МР</t>
  </si>
  <si>
    <t>Строительство Гаврилов-Ямской ЦРБ,                                г. Гаврилов-Ям, ул. Северная, д. 5, корпус"А", Гаврилов-Ямский МР</t>
  </si>
  <si>
    <t>Строительство сервисного объекта в государственном литературно-мемориальном музее-заповеднике Н.А. Некрасова "Карабиха", Ярославский МР</t>
  </si>
  <si>
    <t>Строительство детского сада на 140 мест, пос. Ивняки, Ярославский МР</t>
  </si>
  <si>
    <t>Строительство легкоатлетического стадиона в пос. Пречистое, Первомайский МР</t>
  </si>
  <si>
    <t xml:space="preserve">Реконструкцию административного здания под размещение МУК «Арефинский культурно-досуговый комплекс» в с. Арефино, Рыбинский МР </t>
  </si>
  <si>
    <t xml:space="preserve">Муниципальное учреждение "Районный Дворец культуры" (реконструкция зрительного зала), г. Тутаев, ул. Шитова, д.25, Тутаевский МР </t>
  </si>
  <si>
    <t>Реконструкция ДК "Радуга" под информационно-библиотечный центр, ГО г. Рыбинск, пр-т Ленина, д. 184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</si>
  <si>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МР</t>
  </si>
  <si>
    <t>Строительство новой школы  в микрорайоне Заволжье (ул.Тракторная, 12), ГО г. Рыбинск</t>
  </si>
  <si>
    <t xml:space="preserve">Здание школы с инженерными коммуникациями, ГО г. Рыбинск, ул. Моторостроителей, д. 27                                                 - 3 этап: строительство спортивного комплекса (открытые спортивные площадки);                                                                                     - 4 этап: завершение строительства учебной части школы (открытые спортивные площадки) </t>
  </si>
  <si>
    <t>Строительство общеобразовательной школы на 499 мест, с. Туношна, Туношенское сельское  поселение Ярославского МР</t>
  </si>
  <si>
    <t xml:space="preserve">Строительство средней школы на 175 учащихся, с. Дмитриевское, Дмитриевское сельское поселение Даниловского МР
</t>
  </si>
  <si>
    <t>Областная целевая программа развития субъектов малого и среднего предпринимательства Ярославской области на 2013-2015 годы</t>
  </si>
  <si>
    <t>Реконструкция административно-бытового корпуса и производственного корпуса (2 этап финансирования)</t>
  </si>
  <si>
    <t>Областная целевая программа "Стимулирование инвестиционной деятельности в Ярославской области" на 2012-2014 годы</t>
  </si>
  <si>
    <t>Строительство автомобильных переездов № 1, № 2 через теплотрассу, Ярославская область, г. Ростов, Савинское шоссе</t>
  </si>
  <si>
    <t>Областная целевая программа развития туризма и отдыха в  Ярославской области на 2011-2015 годы</t>
  </si>
  <si>
    <t>Создание комплекса обеспечивающей инфраструктуры туристко-рекреационного кластера "Золотое кольцо"</t>
  </si>
  <si>
    <t>Создание комплекса обеспечивающей инфраструктуры туристко-рекреационного комплекса Ярославское взморье", в том числе подъездных дорог, сетей электроснабжения, связи и теплоснабжения, газопровода, водопровода, очистных сооружений (в рамках ФЦП)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</si>
  <si>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</si>
  <si>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</si>
  <si>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</si>
  <si>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>Строительство водонапорной башни в д. Сельцо (Большесельское сельское поселение)</t>
  </si>
  <si>
    <t xml:space="preserve">Реконструкция очистных сооружений канализации  в г. Мышкине </t>
  </si>
  <si>
    <t>2013 год                                             (с учетом поправок в феврале 2013 года)</t>
  </si>
  <si>
    <t>2014 год
(с учетом поправок в феврале 2013 года)</t>
  </si>
  <si>
    <t>Строительство детского сада № 5, г. Пошехонье</t>
  </si>
  <si>
    <t>2013 год                                   (с учетом поправок депутатов)</t>
  </si>
  <si>
    <t>2013 год (поправки депутатов)</t>
  </si>
  <si>
    <t>Реконструкция детского сада на 200 мест, г.Тутаев, ул.Дементьева, д.24</t>
  </si>
  <si>
    <t>2014 год (поправки депутатов)</t>
  </si>
  <si>
    <t>2014 год                                   (с учетом поправок депутатов)</t>
  </si>
  <si>
    <t>2015 год (поправки депутатов)</t>
  </si>
  <si>
    <t>2015 год                                   (с учетом поправок депутатов)</t>
  </si>
  <si>
    <t>реконструкция автодороги Кормилицино-Курба в Ярославском муниципальном районе</t>
  </si>
  <si>
    <t>Строительство сооружений биологической очистки хозяйственно-бытовых стоков в  с. Шопша (Шопшинское сельское поселение)</t>
  </si>
  <si>
    <t xml:space="preserve">Водоснабжение п. Красные Ткачи, 1 этап: восстановление артезианских скважин с закольцовкой в п. Красные Ткачи д. Наготино </t>
  </si>
  <si>
    <t>Строительство канализационных очистных сооружений в д. Мокеевское (Туношенское сельское поселение)</t>
  </si>
  <si>
    <t>Реконструкция водонапорных башен, резервуаров и насосных станций в п. Тихменево, Красная горка, д. Новый поселок</t>
  </si>
  <si>
    <t>Реконструкция артезианских скважин с оснащением установкой обеззараживания и обезжелезивания воды в д. Новый Поселок</t>
  </si>
  <si>
    <t xml:space="preserve">Строительство системы общепоселковой канализации в р.п. Некрасовское (Некрасовское сельское поселение)  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</si>
  <si>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</si>
  <si>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в д. Григорьевское (Заволжское сельское поселение) </t>
  </si>
  <si>
    <t xml:space="preserve">Газификация с. Курба и населённых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 </t>
  </si>
  <si>
    <t>Газификация д. Вощиково и населенных пунктов, находящихся в в зоне межпоселкового газопровода с.Кременево - с. Вощиково - с. Арефино (в том числе проектные работы) (Кременевское сельское поселение)</t>
  </si>
  <si>
    <t>Газификация с. Купанское (в том числе проектные работы) (Пригородное сельское поселение)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</si>
  <si>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</si>
  <si>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</si>
  <si>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</si>
  <si>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Строительство газопровода в с. Веськово (Пригородное сельское поселение)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</si>
  <si>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</si>
  <si>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</si>
  <si>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жилого дома № 25 по ул. Набережной в р. п. Красный Профинтерн (сельское поселение Красный Профинтерн)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</si>
  <si>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</si>
  <si>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</si>
  <si>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Строительство  газопровода д. Зарубино - д. Кривец (Приволжское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</si>
  <si>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</si>
  <si>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>Газификация г. Любима (городское поселение Любим)</t>
  </si>
  <si>
    <t>Строительство межпоселкового газопровода г. Данилов - п. Рощино - с. Покров</t>
  </si>
  <si>
    <t xml:space="preserve">Строительство газопровода с. Великое - с. Плещеево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</si>
  <si>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</si>
  <si>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Газификация с. Дунилово (Большесельское сельское поселение) </t>
  </si>
  <si>
    <t xml:space="preserve">Строительство межпоселкового газопровода с. Большое Село - с. Дунилово </t>
  </si>
  <si>
    <t xml:space="preserve">Газификация улиц правобережной части г. Тутаева (городское поселение Тутаев) </t>
  </si>
  <si>
    <t xml:space="preserve">Газификация р. п. Петровское (Петровское сельское поселение )
</t>
  </si>
  <si>
    <t>Строительство межпоселкового газопровода высокого давления п. Петровское - с. Деревни - д. Теханово - с. Никольское - с. Дмитриановское</t>
  </si>
  <si>
    <t>Строительство газопровода низкого давления в д. Судино (сельское поселение Ишня)</t>
  </si>
  <si>
    <t>Строительство распределительного газопровода низкого давления к жилым домам в р.п. Поречье-Рыбное, ул. Комсомольская и в д. Огарево (сельское поселение Поречье-Рыбное)</t>
  </si>
  <si>
    <t>Газификация р. п. Поречье-Рыбное (сельское поселение Поречье-Рыбное)</t>
  </si>
  <si>
    <t xml:space="preserve"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 (сельское поселение Семибратово) </t>
  </si>
  <si>
    <t>Газификация д. Коленово и населенных пунктов, находящихся в зоне газопровода п. Петровское - д. Коленово - с. Караш - д. Итларь с отводом на  п. Хмельники (в том числе проектные работы) (Петровское сельское поселение)</t>
  </si>
  <si>
    <t xml:space="preserve">Реконструкция угольной котельной с пеерводом на природный газ в д. Назарово 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</si>
  <si>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</si>
  <si>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 xml:space="preserve">Строительство газовых сетей низкого давления по ул. Магистральной, Заводской </t>
  </si>
  <si>
    <t>Строительство газовой котельной мощностью 12,3 МВт с инженерными коммуникациями в п. Каменники (Каменниковское сельское поселение)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</si>
  <si>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</si>
  <si>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</si>
  <si>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Татищев Погост (сельское поселение Семибратово) (проектные работы)</t>
  </si>
  <si>
    <t>Строительство блочно-модульной газовой котельной в п. Хмельники (сельское поселение Петровское) (в том  числе проектные работы)</t>
  </si>
  <si>
    <t>Строительство модульной газовой котельной в с. Купанское (Пригородное сельское поселение) (в том числе проектные работы)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</si>
  <si>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</si>
  <si>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</si>
  <si>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№ 1 г. Данилова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</si>
  <si>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</si>
  <si>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Оптимизация системы теплоснабжения Зачеремушного района городского округа г. Рыбинска</t>
  </si>
  <si>
    <t xml:space="preserve">Строительство пристройки с инженерными коммуникациями к  МДОУ Большесельский детский сад "Березка", с. Большое село, ул. Сурикова, д. 28, Большесельский МР </t>
  </si>
  <si>
    <t>Берегоукрепление левого берега р. Волги от кислородной станции до моста через ручей по набережной Космонавтов, пос. Волжский</t>
  </si>
  <si>
    <t>Объект капитального строительства: "Физкультурно-оздоровительный комплекс, Некрасовский муниципальный район, сельское поселение Некрасовское, р.п. Нерасовское, ул. Пролетарская"</t>
  </si>
  <si>
    <t>Реконструкция здания Дворца спорта "Полет" в городском округе г. Рыбинск Ярославской области</t>
  </si>
  <si>
    <t>Межшкольный стадион на территории МОУ СОШ "Гимназия", г. Переславль-Залесский, ул. Менделеева, 36</t>
  </si>
  <si>
    <t>2013 год                                   (с учетом поправок в мае 2013 года)</t>
  </si>
  <si>
    <t>2014 год
(с учетом поправок в мае 2013 года)</t>
  </si>
  <si>
    <t>2015 год
(с учетом поправок в мае 2013 года)</t>
  </si>
  <si>
    <t>2013 год (изменения мая)</t>
  </si>
  <si>
    <t>2014 год (изменения мая 2013 года)</t>
  </si>
  <si>
    <t>2015 год (изменения мая 2013 года)</t>
  </si>
  <si>
    <t>2013 год (уточнение июня)</t>
  </si>
  <si>
    <t>2013 год                                   (с учетом уточнения июня)</t>
  </si>
  <si>
    <t>2014 год                                   (с учетом уточнения июня)</t>
  </si>
  <si>
    <t>2014 год (уточнение июня)</t>
  </si>
  <si>
    <t>2015 год (уточнение июня)</t>
  </si>
  <si>
    <t xml:space="preserve">Реконструкция автодороги Крюково-Харинское-Митинское (обход реки Сутки) в Мышкинском муниципальном районе </t>
  </si>
  <si>
    <t>Городской округ г. Рыбинск</t>
  </si>
  <si>
    <t>Реконструкция сетей водоснабжения в д. Кузьмино (Дмитриевское сельское  поселение)</t>
  </si>
  <si>
    <t>Биологические пруды доочистки на очистных сооружениях г. Любима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</si>
  <si>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тыс.м3/сут., п. Семибратово (сельское поселение Семибратово)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</si>
  <si>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</si>
  <si>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(ГП Ростов)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</si>
  <si>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"Бурмакинский психоневрологический интернат", Некрасовский МР</t>
  </si>
  <si>
    <t>Техническое перевооружение котельной здания общественной бани с переводом на природный газ в д. Юркино</t>
  </si>
  <si>
    <t>Строительство водопроводного дюкера диаметром 300 мм через р.Волга г.Рыбинск, Волжская Набережная, 10</t>
  </si>
  <si>
    <t>2013 год (поправки депутатов в июне)</t>
  </si>
  <si>
    <t>Газопровод для газоснабжения жилых домов, расположенных по адресам: Ярославская область, Любимский район, дер. Стряпово, ул. Новоармейская; Ярославская область, Любимский район, дер. Вахромейка, ул. Почтовая, дома 24,26,28</t>
  </si>
  <si>
    <t>Переслаский муниципальный район</t>
  </si>
  <si>
    <t>Газопровод высокого и низкого давления в с. Андрианово, Переславский МР</t>
  </si>
  <si>
    <t>Строительство распределительных газовых сетей в с. Григорьевскоее, дер. Некрасово, дер. Щеглевское, дер. Хабарово (Некрасовское сельское поселение), Ярославский муниципальный район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</si>
  <si>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</si>
  <si>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</si>
  <si>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Строительство наружной теплотрассы от блочно-модульной котельной Тутаевского промышленного парка "Мастер" к корпусу компании СаарГумми-Русланд</t>
  </si>
  <si>
    <t xml:space="preserve">Строительство локальных очистных сооружений и сетей канализации залинейной территории г. Данилов, ул. Деповская, ул. Островского, ул. Гражданская (городское поселение Данилов)  </t>
  </si>
  <si>
    <t>Берегоукрепление Рыбинского водохранилища в черте г. Мышкин</t>
  </si>
  <si>
    <t>Сельское поселение Красный Профинтерн</t>
  </si>
  <si>
    <t>Строительство распределительных газовых сетей для газоснабжения индивидуальных жилых домов п. Новый Спасс (Назаровское сельское поселение)</t>
  </si>
  <si>
    <t>Строительство межпоселкового газопровода с. Дмитриевское - д. Костюшино</t>
  </si>
  <si>
    <t>2013 год                                   (с учетом уточнения сентября)</t>
  </si>
  <si>
    <t>2013 год (уточнение сентября)</t>
  </si>
  <si>
    <t>2015 год (уточнение сентября)</t>
  </si>
  <si>
    <t>2014 год (уточнение сентября)</t>
  </si>
  <si>
    <t>Строительство очистных сооружений водопровода с присоединением к инженерным сетям в р.п. Петровское (Петровское сельское поселение)</t>
  </si>
  <si>
    <t xml:space="preserve">Региональная адресная программа по переселению граждан из аварийного жилищного фонда  Ярославской  области, в том числе: </t>
  </si>
  <si>
    <t xml:space="preserve">субсидия на обеспечение мероприятий по переселению граждан из аварийного жилищного фонда </t>
  </si>
  <si>
    <t xml:space="preserve"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</si>
  <si>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 на приобретение жилых помещений, площадь которых больше площади занимаемых помещений</t>
  </si>
  <si>
    <t>Областная целевая программа "Развитие сети автомобильных дорог Ярославской области на 2010-2015 годы"</t>
  </si>
  <si>
    <t>Городской округ г. Ярославль</t>
  </si>
  <si>
    <t>Городской округ г. Переславль-Залесский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</si>
  <si>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</si>
  <si>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 </t>
  </si>
  <si>
    <t xml:space="preserve">Строительство межпоселкового газопровода до д. Андреевское </t>
  </si>
  <si>
    <t xml:space="preserve">Строительство газопровода высокого давления в с. Григорьевское Некрасовского сельского поселения </t>
  </si>
  <si>
    <t xml:space="preserve">Строительство газопровода высокого давления от газораспределительной станции Климовское до д. Высоко Карабихского сельского поселения </t>
  </si>
  <si>
    <t>Модернизация комплекса водозабора и очистных сооружений водоснабжения в  д. Дюдьково Октябрьского сельского поселения (1,2 этапы)</t>
  </si>
  <si>
    <t>Модернизация котельной с. Караш (проектные работы 2 этапа)</t>
  </si>
  <si>
    <t>Газификация д. Ларионово, с. Погорелка и населенных пунктов, находящихся в зоне газопровода с. Глебово - с. Погорелка - д. Ларионово с отводом на д. Ясенево (бухта Коприно (в том числе проектные работы) (Глебовское сельское поселение)</t>
  </si>
  <si>
    <t>Кукобойское сельское поселение</t>
  </si>
  <si>
    <t>сельское поселение Петровское</t>
  </si>
  <si>
    <t>2013 год                                   (с поправками депутатов в июне)</t>
  </si>
  <si>
    <t>2013 год                                   (с поправками депутатов в сентябре)</t>
  </si>
  <si>
    <t>2015 год                                   (с уточнением июня)</t>
  </si>
  <si>
    <t>Строительство артезианских скважин в п. Столбищи (Артемьевское сельское поселение)</t>
  </si>
  <si>
    <t>2013 год (уточнение октября)</t>
  </si>
  <si>
    <t>2013 год (уточнение ноября)</t>
  </si>
  <si>
    <t>Модернизация и оснащение ГУЗ ЯО "Областная  клиническая онкологическая больница", г. Ярославль (в том числе строительство и реконструкция) (в том числе проектные работы) хирургический корпус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</si>
  <si>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</t>
  </si>
  <si>
    <t>Областная целевая программа "Обеспечение доступности дошкольного образования в Ярославской области" в части мероприятий по  разработке и государственной экспертизе проектно-сметной документации на строительство дошкольных образовательных  учреждений</t>
  </si>
  <si>
    <t>2013 год                                   (с уточнением ноября)</t>
  </si>
  <si>
    <t>2014 год                                   (с уточнением сентября)</t>
  </si>
  <si>
    <t>2015 год                                   (с уточнением сентября)</t>
  </si>
  <si>
    <t xml:space="preserve">2013 год                                 </t>
  </si>
  <si>
    <t xml:space="preserve">Изменения, вносимые в перечень строек и объектов, финансируемых из областного бюджета в рамках адресной инвестиционной программы Ярославской области в 2013 году                                   </t>
  </si>
  <si>
    <t>Реконструкция спального корпуса Гаврилов-Ямского дома-интерната для престарелых и инвалидов, с инженерными коммуникациями, Гаврилов-Ямский район, г. Гаврилов-Ям, ул. Северная, д.5в</t>
  </si>
  <si>
    <t xml:space="preserve">Региональная программа "Развитие водоснабжения, водоотведения и очистки сточных вод Ярославской области" </t>
  </si>
  <si>
    <t>Строительсто водопровода - закольцовка от сетей г. Ростова до водовода к поселку городского типа Ишня, 1 этап строительства (сельское поселение Ишня)</t>
  </si>
  <si>
    <t xml:space="preserve">Областная целевая программа  "Развитие материально-технической базы общеобразовательных учреждений"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</si>
</sst>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b/>
      <sz val="10.5"/>
      <name val="Times New Roman Cyr"/>
      <charset val="204"/>
    </font>
    <font>
      <b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</cellStyleXfs>
  <cellXfs count="49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49" fontId="41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49" fontId="42" fillId="0" borderId="0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vertical="top"/>
    </xf>
    <xf numFmtId="49" fontId="41" fillId="0" borderId="0" xfId="0" applyNumberFormat="1" applyFont="1" applyFill="1" applyAlignment="1">
      <alignment horizontal="right" vertical="top"/>
    </xf>
    <xf numFmtId="0" fontId="41" fillId="0" borderId="0" xfId="0" applyFont="1" applyFill="1" applyBorder="1" applyAlignment="1">
      <alignment horizontal="right" vertical="top"/>
    </xf>
    <xf numFmtId="0" fontId="42" fillId="0" borderId="0" xfId="0" applyFont="1" applyFill="1" applyAlignment="1">
      <alignment vertical="top"/>
    </xf>
    <xf numFmtId="0" fontId="42" fillId="0" borderId="0" xfId="0" applyFont="1" applyFill="1" applyAlignment="1">
      <alignment horizontal="left" vertical="top"/>
    </xf>
    <xf numFmtId="0" fontId="41" fillId="0" borderId="0" xfId="0" applyFont="1" applyFill="1" applyBorder="1" applyAlignment="1">
      <alignment horizontal="center" vertical="top"/>
    </xf>
    <xf numFmtId="3" fontId="41" fillId="9" borderId="1" xfId="0" applyNumberFormat="1" applyFont="1" applyFill="1" applyBorder="1" applyAlignment="1">
      <alignment horizontal="center" vertical="top" wrapText="1"/>
    </xf>
    <xf numFmtId="49" fontId="42" fillId="9" borderId="1" xfId="0" applyNumberFormat="1" applyFont="1" applyFill="1" applyBorder="1" applyAlignment="1">
      <alignment horizontal="center" vertical="top" wrapText="1"/>
    </xf>
    <xf numFmtId="3" fontId="42" fillId="9" borderId="1" xfId="0" applyNumberFormat="1" applyFont="1" applyFill="1" applyBorder="1" applyAlignment="1">
      <alignment vertical="top"/>
    </xf>
    <xf numFmtId="49" fontId="42" fillId="9" borderId="1" xfId="0" applyNumberFormat="1" applyFont="1" applyFill="1" applyBorder="1" applyAlignment="1">
      <alignment horizontal="left" vertical="top" wrapText="1"/>
    </xf>
    <xf numFmtId="3" fontId="42" fillId="9" borderId="1" xfId="3" applyNumberFormat="1" applyFont="1" applyFill="1" applyBorder="1" applyAlignment="1">
      <alignment vertical="top" wrapText="1"/>
    </xf>
    <xf numFmtId="49" fontId="42" fillId="9" borderId="1" xfId="1" applyNumberFormat="1" applyFont="1" applyFill="1" applyBorder="1" applyAlignment="1">
      <alignment horizontal="left" vertical="top" wrapText="1"/>
    </xf>
    <xf numFmtId="3" fontId="42" fillId="9" borderId="1" xfId="3" applyNumberFormat="1" applyFont="1" applyFill="1" applyBorder="1" applyAlignment="1">
      <alignment vertical="top"/>
    </xf>
    <xf numFmtId="49" fontId="41" fillId="9" borderId="1" xfId="1" applyNumberFormat="1" applyFont="1" applyFill="1" applyBorder="1" applyAlignment="1">
      <alignment horizontal="left" vertical="top" wrapText="1"/>
    </xf>
    <xf numFmtId="3" fontId="41" fillId="9" borderId="1" xfId="0" applyNumberFormat="1" applyFont="1" applyFill="1" applyBorder="1" applyAlignment="1">
      <alignment horizontal="right" vertical="top"/>
    </xf>
    <xf numFmtId="3" fontId="41" fillId="9" borderId="1" xfId="3" applyNumberFormat="1" applyFont="1" applyFill="1" applyBorder="1" applyAlignment="1">
      <alignment vertical="top" wrapText="1"/>
    </xf>
    <xf numFmtId="3" fontId="41" fillId="9" borderId="1" xfId="0" applyNumberFormat="1" applyFont="1" applyFill="1" applyBorder="1" applyAlignment="1">
      <alignment vertical="top"/>
    </xf>
    <xf numFmtId="3" fontId="42" fillId="9" borderId="1" xfId="0" applyNumberFormat="1" applyFont="1" applyFill="1" applyBorder="1" applyAlignment="1">
      <alignment horizontal="right" vertical="top"/>
    </xf>
    <xf numFmtId="49" fontId="41" fillId="9" borderId="1" xfId="0" applyNumberFormat="1" applyFont="1" applyFill="1" applyBorder="1" applyAlignment="1">
      <alignment horizontal="left" vertical="top" wrapText="1"/>
    </xf>
    <xf numFmtId="0" fontId="42" fillId="9" borderId="1" xfId="5" applyNumberFormat="1" applyFont="1" applyFill="1" applyBorder="1" applyAlignment="1" applyProtection="1">
      <alignment vertical="top" wrapText="1"/>
      <protection hidden="1"/>
    </xf>
    <xf numFmtId="0" fontId="41" fillId="9" borderId="1" xfId="0" applyFont="1" applyFill="1" applyBorder="1" applyAlignment="1">
      <alignment horizontal="left" vertical="top" wrapText="1"/>
    </xf>
    <xf numFmtId="4" fontId="41" fillId="9" borderId="1" xfId="0" applyNumberFormat="1" applyFont="1" applyFill="1" applyBorder="1" applyAlignment="1">
      <alignment horizontal="center" vertical="top" wrapText="1"/>
    </xf>
    <xf numFmtId="3" fontId="41" fillId="9" borderId="1" xfId="0" applyNumberFormat="1" applyFont="1" applyFill="1" applyBorder="1" applyAlignment="1">
      <alignment horizontal="right" vertical="top" wrapText="1"/>
    </xf>
    <xf numFmtId="4" fontId="41" fillId="9" borderId="1" xfId="0" applyNumberFormat="1" applyFont="1" applyFill="1" applyBorder="1" applyAlignment="1">
      <alignment vertical="top" wrapText="1"/>
    </xf>
    <xf numFmtId="0" fontId="42" fillId="9" borderId="1" xfId="4" applyNumberFormat="1" applyFont="1" applyFill="1" applyBorder="1" applyAlignment="1" applyProtection="1">
      <alignment vertical="top" wrapText="1"/>
      <protection hidden="1"/>
    </xf>
    <xf numFmtId="3" fontId="41" fillId="9" borderId="1" xfId="0" applyNumberFormat="1" applyFont="1" applyFill="1" applyBorder="1" applyAlignment="1">
      <alignment vertical="top" wrapText="1"/>
    </xf>
    <xf numFmtId="0" fontId="42" fillId="9" borderId="1" xfId="4" applyNumberFormat="1" applyFont="1" applyFill="1" applyBorder="1" applyAlignment="1" applyProtection="1">
      <alignment horizontal="left" vertical="top" wrapText="1"/>
      <protection hidden="1"/>
    </xf>
    <xf numFmtId="0" fontId="41" fillId="9" borderId="1" xfId="4" applyNumberFormat="1" applyFont="1" applyFill="1" applyBorder="1" applyAlignment="1" applyProtection="1">
      <alignment horizontal="left" vertical="top" wrapText="1"/>
      <protection hidden="1"/>
    </xf>
    <xf numFmtId="0" fontId="42" fillId="9" borderId="1" xfId="6" applyFont="1" applyFill="1" applyBorder="1" applyAlignment="1">
      <alignment vertical="top" wrapText="1"/>
    </xf>
    <xf numFmtId="0" fontId="42" fillId="9" borderId="1" xfId="0" applyFont="1" applyFill="1" applyBorder="1" applyAlignment="1">
      <alignment horizontal="left" vertical="top" wrapText="1"/>
    </xf>
    <xf numFmtId="0" fontId="41" fillId="9" borderId="13" xfId="0" applyFont="1" applyFill="1" applyBorder="1" applyAlignment="1">
      <alignment vertical="top" wrapText="1"/>
    </xf>
    <xf numFmtId="0" fontId="42" fillId="9" borderId="13" xfId="0" applyFont="1" applyFill="1" applyBorder="1" applyAlignment="1">
      <alignment horizontal="left" vertical="top" wrapText="1"/>
    </xf>
    <xf numFmtId="166" fontId="41" fillId="9" borderId="1" xfId="0" applyNumberFormat="1" applyFont="1" applyFill="1" applyBorder="1" applyAlignment="1">
      <alignment vertical="top" wrapText="1"/>
    </xf>
    <xf numFmtId="0" fontId="41" fillId="9" borderId="1" xfId="0" applyFont="1" applyFill="1" applyBorder="1" applyAlignment="1">
      <alignment vertical="top" wrapText="1"/>
    </xf>
    <xf numFmtId="0" fontId="42" fillId="9" borderId="1" xfId="0" applyFont="1" applyFill="1" applyBorder="1" applyAlignment="1">
      <alignment vertical="top" wrapText="1"/>
    </xf>
    <xf numFmtId="49" fontId="42" fillId="9" borderId="1" xfId="0" applyNumberFormat="1" applyFont="1" applyFill="1" applyBorder="1" applyAlignment="1">
      <alignment vertical="top" wrapText="1"/>
    </xf>
    <xf numFmtId="49" fontId="50" fillId="9" borderId="1" xfId="0" applyNumberFormat="1" applyFont="1" applyFill="1" applyBorder="1" applyAlignment="1">
      <alignment horizontal="left" vertical="top" wrapText="1"/>
    </xf>
    <xf numFmtId="3" fontId="50" fillId="9" borderId="1" xfId="3" applyNumberFormat="1" applyFont="1" applyFill="1" applyBorder="1" applyAlignment="1">
      <alignment vertical="top"/>
    </xf>
    <xf numFmtId="3" fontId="50" fillId="9" borderId="1" xfId="0" applyNumberFormat="1" applyFont="1" applyFill="1" applyBorder="1" applyAlignment="1">
      <alignment horizontal="right" vertical="top"/>
    </xf>
    <xf numFmtId="3" fontId="41" fillId="9" borderId="1" xfId="3" applyNumberFormat="1" applyFont="1" applyFill="1" applyBorder="1" applyAlignment="1">
      <alignment vertical="top"/>
    </xf>
    <xf numFmtId="0" fontId="42" fillId="9" borderId="2" xfId="0" applyFont="1" applyFill="1" applyBorder="1" applyAlignment="1">
      <alignment horizontal="left" vertical="top" wrapText="1"/>
    </xf>
    <xf numFmtId="3" fontId="41" fillId="9" borderId="11" xfId="0" applyNumberFormat="1" applyFont="1" applyFill="1" applyBorder="1" applyAlignment="1">
      <alignment vertical="top"/>
    </xf>
    <xf numFmtId="0" fontId="42" fillId="9" borderId="2" xfId="0" applyFont="1" applyFill="1" applyBorder="1" applyAlignment="1">
      <alignment vertical="top" wrapText="1"/>
    </xf>
    <xf numFmtId="0" fontId="42" fillId="9" borderId="4" xfId="0" applyFont="1" applyFill="1" applyBorder="1" applyAlignment="1">
      <alignment vertical="top" wrapText="1"/>
    </xf>
    <xf numFmtId="0" fontId="42" fillId="9" borderId="1" xfId="2" applyFont="1" applyFill="1" applyBorder="1" applyAlignment="1">
      <alignment horizontal="left" vertical="top" wrapText="1"/>
    </xf>
    <xf numFmtId="0" fontId="41" fillId="9" borderId="1" xfId="2" applyFont="1" applyFill="1" applyBorder="1" applyAlignment="1">
      <alignment horizontal="left" vertical="top" wrapText="1"/>
    </xf>
    <xf numFmtId="49" fontId="42" fillId="9" borderId="1" xfId="0" applyNumberFormat="1" applyFont="1" applyFill="1" applyBorder="1" applyAlignment="1">
      <alignment horizontal="left" vertical="top"/>
    </xf>
    <xf numFmtId="0" fontId="42" fillId="9" borderId="1" xfId="0" applyFont="1" applyFill="1" applyBorder="1" applyAlignment="1">
      <alignment horizontal="left" vertical="top"/>
    </xf>
    <xf numFmtId="4" fontId="42" fillId="9" borderId="1" xfId="0" applyNumberFormat="1" applyFont="1" applyFill="1" applyBorder="1" applyAlignment="1">
      <alignment vertical="top"/>
    </xf>
    <xf numFmtId="4" fontId="41" fillId="9" borderId="1" xfId="0" applyNumberFormat="1" applyFont="1" applyFill="1" applyBorder="1" applyAlignment="1">
      <alignment vertical="top"/>
    </xf>
    <xf numFmtId="2" fontId="41" fillId="9" borderId="1" xfId="0" applyNumberFormat="1" applyFont="1" applyFill="1" applyBorder="1" applyAlignment="1">
      <alignment horizontal="left" vertical="top" wrapText="1"/>
    </xf>
    <xf numFmtId="0" fontId="50" fillId="9" borderId="1" xfId="0" applyFont="1" applyFill="1" applyBorder="1" applyAlignment="1">
      <alignment horizontal="left" vertical="top" wrapText="1"/>
    </xf>
    <xf numFmtId="3" fontId="50" fillId="9" borderId="1" xfId="0" applyNumberFormat="1" applyFont="1" applyFill="1" applyBorder="1" applyAlignment="1">
      <alignment vertical="top"/>
    </xf>
    <xf numFmtId="2" fontId="42" fillId="9" borderId="1" xfId="0" applyNumberFormat="1" applyFont="1" applyFill="1" applyBorder="1" applyAlignment="1">
      <alignment horizontal="left" vertical="top" wrapText="1"/>
    </xf>
    <xf numFmtId="49" fontId="50" fillId="9" borderId="1" xfId="0" applyNumberFormat="1" applyFont="1" applyFill="1" applyBorder="1" applyAlignment="1">
      <alignment vertical="top" wrapText="1"/>
    </xf>
    <xf numFmtId="0" fontId="61" fillId="9" borderId="1" xfId="0" applyNumberFormat="1" applyFont="1" applyFill="1" applyBorder="1" applyAlignment="1">
      <alignment horizontal="left" vertical="top" wrapText="1"/>
    </xf>
    <xf numFmtId="166" fontId="61" fillId="9" borderId="1" xfId="0" applyNumberFormat="1" applyFont="1" applyFill="1" applyBorder="1" applyAlignment="1">
      <alignment vertical="top" wrapText="1"/>
    </xf>
    <xf numFmtId="166" fontId="42" fillId="9" borderId="1" xfId="0" applyNumberFormat="1" applyFont="1" applyFill="1" applyBorder="1" applyAlignment="1">
      <alignment vertical="top" wrapText="1"/>
    </xf>
    <xf numFmtId="0" fontId="59" fillId="9" borderId="1" xfId="0" applyNumberFormat="1" applyFont="1" applyFill="1" applyBorder="1" applyAlignment="1">
      <alignment horizontal="left" vertical="top" wrapText="1"/>
    </xf>
    <xf numFmtId="3" fontId="59" fillId="9" borderId="1" xfId="0" applyNumberFormat="1" applyFont="1" applyFill="1" applyBorder="1" applyAlignment="1">
      <alignment vertical="top" wrapText="1"/>
    </xf>
    <xf numFmtId="0" fontId="60" fillId="9" borderId="1" xfId="0" applyNumberFormat="1" applyFont="1" applyFill="1" applyBorder="1" applyAlignment="1">
      <alignment horizontal="left" vertical="top" wrapText="1"/>
    </xf>
    <xf numFmtId="3" fontId="61" fillId="9" borderId="1" xfId="0" applyNumberFormat="1" applyFont="1" applyFill="1" applyBorder="1" applyAlignment="1">
      <alignment vertical="top" wrapText="1"/>
    </xf>
    <xf numFmtId="3" fontId="42" fillId="9" borderId="1" xfId="0" applyNumberFormat="1" applyFont="1" applyFill="1" applyBorder="1" applyAlignment="1">
      <alignment vertical="top" wrapText="1"/>
    </xf>
    <xf numFmtId="0" fontId="61" fillId="9" borderId="13" xfId="0" applyNumberFormat="1" applyFont="1" applyFill="1" applyBorder="1" applyAlignment="1">
      <alignment horizontal="left" vertical="top" wrapText="1"/>
    </xf>
    <xf numFmtId="3" fontId="62" fillId="9" borderId="1" xfId="0" applyNumberFormat="1" applyFont="1" applyFill="1" applyBorder="1" applyAlignment="1">
      <alignment vertical="top" wrapText="1"/>
    </xf>
    <xf numFmtId="3" fontId="50" fillId="9" borderId="1" xfId="0" applyNumberFormat="1" applyFont="1" applyFill="1" applyBorder="1" applyAlignment="1">
      <alignment vertical="top" wrapText="1"/>
    </xf>
    <xf numFmtId="166" fontId="50" fillId="9" borderId="1" xfId="0" applyNumberFormat="1" applyFont="1" applyFill="1" applyBorder="1" applyAlignment="1">
      <alignment vertical="top" wrapText="1"/>
    </xf>
    <xf numFmtId="0" fontId="41" fillId="9" borderId="1" xfId="0" applyFont="1" applyFill="1" applyBorder="1" applyAlignment="1">
      <alignment horizontal="left" vertical="top"/>
    </xf>
    <xf numFmtId="49" fontId="42" fillId="9" borderId="1" xfId="0" applyNumberFormat="1" applyFont="1" applyFill="1" applyBorder="1" applyAlignment="1">
      <alignment vertical="top"/>
    </xf>
    <xf numFmtId="49" fontId="41" fillId="9" borderId="1" xfId="0" applyNumberFormat="1" applyFont="1" applyFill="1" applyBorder="1" applyAlignment="1">
      <alignment horizontal="center" vertical="center" wrapText="1"/>
    </xf>
    <xf numFmtId="3" fontId="41" fillId="9" borderId="1" xfId="0" applyNumberFormat="1" applyFont="1" applyFill="1" applyBorder="1" applyAlignment="1">
      <alignment horizontal="center" vertical="center" wrapText="1"/>
    </xf>
    <xf numFmtId="0" fontId="41" fillId="9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7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АИП2009-2011 30.9" xfId="6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" x14ac:dyDescent="0.35"/>
  <cols>
    <col min="1" max="1" width="3.44140625" style="97" customWidth="1"/>
    <col min="2" max="2" width="65.5546875" style="1" customWidth="1"/>
    <col min="3" max="3" width="11.6640625" style="91" customWidth="1"/>
    <col min="4" max="4" width="6.5546875" customWidth="1"/>
  </cols>
  <sheetData>
    <row r="1" spans="1:5" ht="33.75" customHeight="1" x14ac:dyDescent="0.35">
      <c r="A1" s="98"/>
      <c r="B1" s="175" t="s">
        <v>14</v>
      </c>
      <c r="C1" s="101"/>
    </row>
    <row r="2" spans="1:5" ht="24" customHeight="1" x14ac:dyDescent="0.35">
      <c r="A2" s="99"/>
      <c r="B2" s="46"/>
      <c r="C2" s="101"/>
    </row>
    <row r="3" spans="1:5" ht="24" customHeight="1" x14ac:dyDescent="0.35">
      <c r="A3" s="99"/>
      <c r="B3" s="46"/>
      <c r="C3" s="101"/>
    </row>
    <row r="4" spans="1:5" s="11" customFormat="1" ht="57.9" customHeight="1" x14ac:dyDescent="0.25">
      <c r="A4" s="95">
        <v>1</v>
      </c>
      <c r="B4" s="173" t="s">
        <v>465</v>
      </c>
      <c r="C4" s="87"/>
      <c r="D4" s="27"/>
    </row>
    <row r="5" spans="1:5" s="9" customFormat="1" ht="38.25" customHeight="1" x14ac:dyDescent="0.25">
      <c r="A5" s="95"/>
      <c r="B5" s="31"/>
      <c r="C5" s="7"/>
      <c r="D5" s="28"/>
    </row>
    <row r="6" spans="1:5" s="11" customFormat="1" ht="18.75" customHeight="1" x14ac:dyDescent="0.25">
      <c r="A6" s="95">
        <v>2</v>
      </c>
      <c r="B6" s="32"/>
      <c r="C6" s="7"/>
      <c r="D6" s="96"/>
    </row>
    <row r="7" spans="1:5" s="9" customFormat="1" ht="37.5" customHeight="1" x14ac:dyDescent="0.25">
      <c r="A7" s="95"/>
      <c r="B7" s="31"/>
      <c r="C7" s="7"/>
      <c r="D7" s="28"/>
    </row>
    <row r="8" spans="1:5" s="9" customFormat="1" ht="37.5" customHeight="1" x14ac:dyDescent="0.25">
      <c r="A8" s="95">
        <v>3</v>
      </c>
      <c r="B8" s="32"/>
      <c r="C8" s="87"/>
      <c r="D8" s="28"/>
    </row>
    <row r="9" spans="1:5" s="9" customFormat="1" ht="37.5" customHeight="1" x14ac:dyDescent="0.25">
      <c r="A9" s="95"/>
      <c r="B9" s="31"/>
      <c r="C9" s="7"/>
      <c r="D9" s="28"/>
    </row>
    <row r="10" spans="1:5" s="11" customFormat="1" ht="42" customHeight="1" x14ac:dyDescent="0.25">
      <c r="A10" s="95">
        <v>4</v>
      </c>
      <c r="B10" s="32"/>
      <c r="C10" s="87"/>
      <c r="D10" s="96"/>
    </row>
    <row r="11" spans="1:5" s="9" customFormat="1" ht="21.9" customHeight="1" x14ac:dyDescent="0.25">
      <c r="A11" s="95"/>
      <c r="B11" s="31"/>
      <c r="C11" s="7"/>
      <c r="D11" s="28"/>
    </row>
    <row r="12" spans="1:5" s="9" customFormat="1" ht="37.5" customHeight="1" x14ac:dyDescent="0.25">
      <c r="A12" s="95"/>
      <c r="B12" s="6"/>
      <c r="C12" s="7"/>
      <c r="D12" s="28"/>
    </row>
    <row r="13" spans="1:5" s="11" customFormat="1" x14ac:dyDescent="0.25">
      <c r="A13" s="95">
        <v>5</v>
      </c>
      <c r="B13" s="32"/>
      <c r="C13" s="7"/>
      <c r="D13" s="96"/>
    </row>
    <row r="14" spans="1:5" s="11" customFormat="1" ht="21.9" customHeight="1" x14ac:dyDescent="0.25">
      <c r="A14" s="95">
        <v>6</v>
      </c>
      <c r="B14" s="32"/>
      <c r="C14" s="7"/>
    </row>
    <row r="15" spans="1:5" s="15" customFormat="1" ht="38.25" customHeight="1" x14ac:dyDescent="0.25">
      <c r="A15" s="95"/>
      <c r="B15" s="6"/>
      <c r="C15" s="7"/>
    </row>
    <row r="16" spans="1:5" s="11" customFormat="1" ht="39.9" customHeight="1" x14ac:dyDescent="0.25">
      <c r="A16" s="95">
        <v>7</v>
      </c>
      <c r="B16" s="32"/>
      <c r="C16" s="7"/>
      <c r="D16" s="22"/>
      <c r="E16" s="24"/>
    </row>
    <row r="17" spans="1:5" s="9" customFormat="1" ht="38.25" customHeight="1" x14ac:dyDescent="0.25">
      <c r="A17" s="95"/>
      <c r="B17" s="6"/>
      <c r="C17" s="7"/>
      <c r="D17" s="23"/>
      <c r="E17" s="25"/>
    </row>
    <row r="18" spans="1:5" s="9" customFormat="1" x14ac:dyDescent="0.25">
      <c r="A18" s="95"/>
      <c r="B18" s="6"/>
      <c r="C18" s="7"/>
      <c r="E18" s="11"/>
    </row>
    <row r="19" spans="1:5" s="9" customFormat="1" ht="42" customHeight="1" x14ac:dyDescent="0.25">
      <c r="A19" s="95"/>
      <c r="B19" s="6"/>
      <c r="C19" s="7"/>
      <c r="E19" s="11"/>
    </row>
    <row r="20" spans="1:5" s="11" customFormat="1" x14ac:dyDescent="0.25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5">
      <c r="A23" s="95">
        <v>8</v>
      </c>
      <c r="B23" s="32"/>
      <c r="C23" s="7"/>
      <c r="D23" s="26"/>
    </row>
    <row r="24" spans="1:5" s="11" customFormat="1" x14ac:dyDescent="0.25">
      <c r="A24" s="95">
        <v>9</v>
      </c>
      <c r="B24" s="32"/>
      <c r="C24" s="7"/>
    </row>
    <row r="25" spans="1:5" ht="55.5" customHeight="1" x14ac:dyDescent="0.25">
      <c r="A25" s="95">
        <v>10</v>
      </c>
      <c r="B25" s="32"/>
      <c r="C25" s="7"/>
    </row>
    <row r="26" spans="1:5" x14ac:dyDescent="0.35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" outlineLevelRow="1" x14ac:dyDescent="0.35"/>
  <cols>
    <col min="1" max="1" width="4.33203125" style="325" customWidth="1"/>
    <col min="2" max="2" width="63.44140625" style="18" customWidth="1"/>
    <col min="3" max="3" width="12.5546875" style="18" customWidth="1"/>
    <col min="4" max="4" width="11.33203125" style="385" customWidth="1"/>
    <col min="5" max="5" width="12.5546875" style="83" customWidth="1"/>
  </cols>
  <sheetData>
    <row r="1" spans="1:5" s="68" customFormat="1" ht="15.6" outlineLevel="1" x14ac:dyDescent="0.3">
      <c r="A1" s="386"/>
      <c r="B1" s="387"/>
      <c r="C1" s="387"/>
      <c r="D1" s="388" t="s">
        <v>59</v>
      </c>
      <c r="E1" s="86"/>
    </row>
    <row r="2" spans="1:5" s="68" customFormat="1" ht="15.6" outlineLevel="1" x14ac:dyDescent="0.3">
      <c r="A2" s="386"/>
      <c r="B2" s="387"/>
      <c r="C2" s="387"/>
      <c r="D2" s="388" t="s">
        <v>177</v>
      </c>
      <c r="E2" s="86"/>
    </row>
    <row r="3" spans="1:5" s="68" customFormat="1" ht="15.6" outlineLevel="1" x14ac:dyDescent="0.3">
      <c r="A3" s="386"/>
      <c r="B3" s="387"/>
      <c r="C3" s="387"/>
      <c r="D3" s="388" t="s">
        <v>178</v>
      </c>
      <c r="E3" s="86"/>
    </row>
    <row r="4" spans="1:5" s="68" customFormat="1" ht="15.6" outlineLevel="1" x14ac:dyDescent="0.3">
      <c r="A4" s="386"/>
      <c r="B4" s="387"/>
      <c r="C4" s="387"/>
      <c r="D4" s="388"/>
      <c r="E4" s="86"/>
    </row>
    <row r="5" spans="1:5" s="68" customFormat="1" ht="15.6" outlineLevel="1" x14ac:dyDescent="0.3">
      <c r="A5" s="386"/>
      <c r="B5" s="387"/>
      <c r="C5" s="387"/>
      <c r="D5" s="388"/>
      <c r="E5" s="86"/>
    </row>
    <row r="6" spans="1:5" ht="25.5" customHeight="1" x14ac:dyDescent="0.35">
      <c r="B6" s="470" t="s">
        <v>176</v>
      </c>
      <c r="C6" s="470"/>
      <c r="D6" s="470"/>
    </row>
    <row r="7" spans="1:5" s="9" customFormat="1" ht="15.75" customHeight="1" x14ac:dyDescent="0.35">
      <c r="A7" s="325"/>
      <c r="B7" s="10" t="s">
        <v>241</v>
      </c>
      <c r="C7" s="10"/>
      <c r="D7" s="369"/>
      <c r="E7" s="84"/>
    </row>
    <row r="8" spans="1:5" s="9" customFormat="1" ht="13.5" customHeight="1" x14ac:dyDescent="0.25">
      <c r="A8" s="325"/>
      <c r="B8" s="10"/>
      <c r="C8" s="10"/>
      <c r="D8" s="370"/>
      <c r="E8" s="84"/>
    </row>
    <row r="9" spans="1:5" s="106" customFormat="1" ht="51.75" customHeight="1" x14ac:dyDescent="0.25">
      <c r="A9" s="326" t="s">
        <v>100</v>
      </c>
      <c r="B9" s="104" t="s">
        <v>372</v>
      </c>
      <c r="C9" s="105" t="s">
        <v>243</v>
      </c>
      <c r="D9" s="371" t="s">
        <v>574</v>
      </c>
      <c r="E9" s="82"/>
    </row>
    <row r="10" spans="1:5" s="12" customFormat="1" ht="57" customHeight="1" x14ac:dyDescent="0.25">
      <c r="A10" s="327">
        <v>1</v>
      </c>
      <c r="B10" s="29" t="s">
        <v>409</v>
      </c>
      <c r="C10" s="107" t="s">
        <v>244</v>
      </c>
      <c r="D10" s="372">
        <f>SUM(D12:D15)</f>
        <v>24276</v>
      </c>
      <c r="E10" s="82"/>
    </row>
    <row r="11" spans="1:5" s="155" customFormat="1" ht="12.75" hidden="1" customHeight="1" outlineLevel="1" x14ac:dyDescent="0.25">
      <c r="A11" s="328"/>
      <c r="B11" s="152" t="s">
        <v>107</v>
      </c>
      <c r="C11" s="153"/>
      <c r="D11" s="373"/>
      <c r="E11" s="154"/>
    </row>
    <row r="12" spans="1:5" s="155" customFormat="1" ht="15" hidden="1" customHeight="1" outlineLevel="1" x14ac:dyDescent="0.25">
      <c r="A12" s="328"/>
      <c r="B12" s="176" t="s">
        <v>499</v>
      </c>
      <c r="C12" s="177"/>
      <c r="D12" s="374">
        <v>9096</v>
      </c>
      <c r="E12" s="154"/>
    </row>
    <row r="13" spans="1:5" s="155" customFormat="1" ht="15" hidden="1" customHeight="1" outlineLevel="1" x14ac:dyDescent="0.25">
      <c r="A13" s="328"/>
      <c r="B13" s="176" t="s">
        <v>117</v>
      </c>
      <c r="C13" s="177"/>
      <c r="D13" s="374">
        <v>480</v>
      </c>
      <c r="E13" s="154"/>
    </row>
    <row r="14" spans="1:5" s="155" customFormat="1" ht="15" hidden="1" customHeight="1" outlineLevel="1" x14ac:dyDescent="0.25">
      <c r="A14" s="328"/>
      <c r="B14" s="176" t="s">
        <v>116</v>
      </c>
      <c r="C14" s="177"/>
      <c r="D14" s="374">
        <v>6000</v>
      </c>
      <c r="E14" s="154"/>
    </row>
    <row r="15" spans="1:5" s="155" customFormat="1" ht="18.75" hidden="1" customHeight="1" outlineLevel="1" x14ac:dyDescent="0.25">
      <c r="A15" s="329"/>
      <c r="B15" s="176" t="s">
        <v>245</v>
      </c>
      <c r="C15" s="177"/>
      <c r="D15" s="374">
        <v>8700</v>
      </c>
      <c r="E15" s="154"/>
    </row>
    <row r="16" spans="1:5" s="16" customFormat="1" ht="37.5" customHeight="1" collapsed="1" x14ac:dyDescent="0.25">
      <c r="A16" s="327">
        <v>2</v>
      </c>
      <c r="B16" s="80" t="s">
        <v>2</v>
      </c>
      <c r="C16" s="110" t="s">
        <v>247</v>
      </c>
      <c r="D16" s="372" t="e">
        <f>SUM(D18:D19)</f>
        <v>#REF!</v>
      </c>
      <c r="E16" s="82"/>
    </row>
    <row r="17" spans="1:5" s="160" customFormat="1" ht="13.5" hidden="1" customHeight="1" outlineLevel="1" x14ac:dyDescent="0.25">
      <c r="A17" s="328"/>
      <c r="B17" s="157" t="s">
        <v>107</v>
      </c>
      <c r="C17" s="158"/>
      <c r="D17" s="373"/>
      <c r="E17" s="159"/>
    </row>
    <row r="18" spans="1:5" s="160" customFormat="1" ht="15" hidden="1" customHeight="1" outlineLevel="1" x14ac:dyDescent="0.25">
      <c r="A18" s="328"/>
      <c r="B18" s="152" t="s">
        <v>373</v>
      </c>
      <c r="C18" s="158"/>
      <c r="D18" s="373">
        <v>58268</v>
      </c>
      <c r="E18" s="159"/>
    </row>
    <row r="19" spans="1:5" s="160" customFormat="1" ht="16.649999999999999" hidden="1" customHeight="1" outlineLevel="1" x14ac:dyDescent="0.25">
      <c r="A19" s="329"/>
      <c r="B19" s="176" t="s">
        <v>544</v>
      </c>
      <c r="C19" s="177"/>
      <c r="D19" s="374" t="e">
        <f>Л!C50</f>
        <v>#REF!</v>
      </c>
      <c r="E19" s="159"/>
    </row>
    <row r="20" spans="1:5" s="21" customFormat="1" ht="39" customHeight="1" collapsed="1" x14ac:dyDescent="0.25">
      <c r="A20" s="326">
        <v>3</v>
      </c>
      <c r="B20" s="150" t="s">
        <v>3</v>
      </c>
      <c r="C20" s="116" t="s">
        <v>140</v>
      </c>
      <c r="D20" s="275">
        <v>12500</v>
      </c>
      <c r="E20" s="85"/>
    </row>
    <row r="21" spans="1:5" s="21" customFormat="1" ht="74.25" customHeight="1" x14ac:dyDescent="0.25">
      <c r="A21" s="326">
        <v>4</v>
      </c>
      <c r="B21" s="149" t="s">
        <v>4</v>
      </c>
      <c r="C21" s="116" t="s">
        <v>179</v>
      </c>
      <c r="D21" s="275">
        <v>15000</v>
      </c>
      <c r="E21" s="85"/>
    </row>
    <row r="22" spans="1:5" s="21" customFormat="1" ht="18.75" customHeight="1" x14ac:dyDescent="0.25">
      <c r="A22" s="327">
        <v>5</v>
      </c>
      <c r="B22" s="191" t="s">
        <v>5</v>
      </c>
      <c r="C22" s="110" t="s">
        <v>138</v>
      </c>
      <c r="D22" s="372">
        <f>SUM(D24:D26)</f>
        <v>29550</v>
      </c>
      <c r="E22" s="85"/>
    </row>
    <row r="23" spans="1:5" s="160" customFormat="1" ht="12.75" hidden="1" customHeight="1" outlineLevel="1" x14ac:dyDescent="0.25">
      <c r="A23" s="330"/>
      <c r="B23" s="189" t="s">
        <v>107</v>
      </c>
      <c r="C23" s="158"/>
      <c r="D23" s="373"/>
      <c r="E23" s="159"/>
    </row>
    <row r="24" spans="1:5" s="160" customFormat="1" ht="16.649999999999999" hidden="1" customHeight="1" outlineLevel="1" x14ac:dyDescent="0.25">
      <c r="A24" s="330"/>
      <c r="B24" s="189" t="s">
        <v>373</v>
      </c>
      <c r="C24" s="161"/>
      <c r="D24" s="373">
        <v>1200</v>
      </c>
      <c r="E24" s="159"/>
    </row>
    <row r="25" spans="1:5" s="160" customFormat="1" ht="29.4" hidden="1" customHeight="1" outlineLevel="1" x14ac:dyDescent="0.25">
      <c r="A25" s="330"/>
      <c r="B25" s="188" t="s">
        <v>417</v>
      </c>
      <c r="C25" s="190"/>
      <c r="D25" s="374">
        <v>16150</v>
      </c>
      <c r="E25" s="159"/>
    </row>
    <row r="26" spans="1:5" s="160" customFormat="1" ht="19.5" hidden="1" customHeight="1" outlineLevel="1" x14ac:dyDescent="0.25">
      <c r="A26" s="331"/>
      <c r="B26" s="188" t="s">
        <v>532</v>
      </c>
      <c r="C26" s="190"/>
      <c r="D26" s="374">
        <v>12200</v>
      </c>
      <c r="E26" s="159"/>
    </row>
    <row r="27" spans="1:5" s="21" customFormat="1" ht="57" customHeight="1" collapsed="1" x14ac:dyDescent="0.25">
      <c r="A27" s="326">
        <v>6</v>
      </c>
      <c r="B27" s="149" t="s">
        <v>6</v>
      </c>
      <c r="C27" s="116" t="s">
        <v>138</v>
      </c>
      <c r="D27" s="275">
        <v>3800</v>
      </c>
      <c r="E27" s="85"/>
    </row>
    <row r="28" spans="1:5" s="16" customFormat="1" ht="95.25" customHeight="1" x14ac:dyDescent="0.25">
      <c r="A28" s="468">
        <v>7</v>
      </c>
      <c r="B28" s="94" t="s">
        <v>7</v>
      </c>
      <c r="C28" s="108" t="s">
        <v>246</v>
      </c>
      <c r="D28" s="275">
        <f>SUM(D29)</f>
        <v>17240</v>
      </c>
      <c r="E28" s="85"/>
    </row>
    <row r="29" spans="1:5" s="16" customFormat="1" ht="74.25" customHeight="1" x14ac:dyDescent="0.25">
      <c r="A29" s="469"/>
      <c r="B29" s="93" t="s">
        <v>17</v>
      </c>
      <c r="C29" s="179" t="s">
        <v>246</v>
      </c>
      <c r="D29" s="192">
        <v>17240</v>
      </c>
      <c r="E29" s="85"/>
    </row>
    <row r="30" spans="1:5" s="12" customFormat="1" ht="20.25" customHeight="1" collapsed="1" x14ac:dyDescent="0.25">
      <c r="A30" s="326">
        <v>8</v>
      </c>
      <c r="B30" s="20" t="s">
        <v>8</v>
      </c>
      <c r="C30" s="116" t="s">
        <v>138</v>
      </c>
      <c r="D30" s="275">
        <v>15189</v>
      </c>
      <c r="E30" s="82"/>
    </row>
    <row r="31" spans="1:5" s="12" customFormat="1" ht="39" customHeight="1" x14ac:dyDescent="0.25">
      <c r="A31" s="328">
        <v>9</v>
      </c>
      <c r="B31" s="80" t="s">
        <v>619</v>
      </c>
      <c r="C31" s="107" t="s">
        <v>139</v>
      </c>
      <c r="D31" s="372">
        <f>SUM(D33:D34)</f>
        <v>409</v>
      </c>
      <c r="E31" s="82"/>
    </row>
    <row r="32" spans="1:5" s="155" customFormat="1" ht="14.25" hidden="1" customHeight="1" outlineLevel="1" x14ac:dyDescent="0.25">
      <c r="A32" s="328"/>
      <c r="B32" s="157" t="s">
        <v>107</v>
      </c>
      <c r="C32" s="153"/>
      <c r="D32" s="373"/>
      <c r="E32" s="154"/>
    </row>
    <row r="33" spans="1:6" s="155" customFormat="1" ht="15.75" hidden="1" customHeight="1" outlineLevel="1" x14ac:dyDescent="0.25">
      <c r="A33" s="328"/>
      <c r="B33" s="176" t="s">
        <v>116</v>
      </c>
      <c r="C33" s="177"/>
      <c r="D33" s="374">
        <v>72</v>
      </c>
      <c r="E33" s="154"/>
    </row>
    <row r="34" spans="1:6" s="155" customFormat="1" ht="15" hidden="1" customHeight="1" outlineLevel="1" x14ac:dyDescent="0.25">
      <c r="A34" s="329"/>
      <c r="B34" s="176" t="s">
        <v>117</v>
      </c>
      <c r="C34" s="177"/>
      <c r="D34" s="374">
        <v>337</v>
      </c>
      <c r="E34" s="154"/>
    </row>
    <row r="35" spans="1:6" s="13" customFormat="1" ht="72.75" customHeight="1" collapsed="1" x14ac:dyDescent="0.25">
      <c r="A35" s="326">
        <v>10</v>
      </c>
      <c r="B35" s="20" t="s">
        <v>630</v>
      </c>
      <c r="C35" s="116" t="s">
        <v>599</v>
      </c>
      <c r="D35" s="275">
        <v>50000</v>
      </c>
      <c r="E35" s="102"/>
    </row>
    <row r="36" spans="1:6" s="16" customFormat="1" ht="56.25" customHeight="1" x14ac:dyDescent="0.25">
      <c r="A36" s="326">
        <v>11</v>
      </c>
      <c r="B36" s="94" t="s">
        <v>631</v>
      </c>
      <c r="C36" s="108" t="s">
        <v>246</v>
      </c>
      <c r="D36" s="275" t="e">
        <f>'АИП 2013-2015гг'!#REF!</f>
        <v>#REF!</v>
      </c>
      <c r="E36" s="85"/>
    </row>
    <row r="37" spans="1:6" s="16" customFormat="1" ht="75" customHeight="1" x14ac:dyDescent="0.25">
      <c r="A37" s="329">
        <v>12</v>
      </c>
      <c r="B37" s="94" t="s">
        <v>587</v>
      </c>
      <c r="C37" s="108" t="s">
        <v>138</v>
      </c>
      <c r="D37" s="275">
        <v>30000</v>
      </c>
      <c r="E37" s="85"/>
    </row>
    <row r="38" spans="1:6" s="12" customFormat="1" ht="57.9" customHeight="1" x14ac:dyDescent="0.25">
      <c r="A38" s="329">
        <v>13</v>
      </c>
      <c r="B38" s="151" t="s">
        <v>572</v>
      </c>
      <c r="C38" s="107" t="s">
        <v>138</v>
      </c>
      <c r="D38" s="372">
        <v>1270</v>
      </c>
      <c r="E38" s="82"/>
    </row>
    <row r="39" spans="1:6" s="12" customFormat="1" ht="42" customHeight="1" x14ac:dyDescent="0.25">
      <c r="A39" s="326">
        <v>14</v>
      </c>
      <c r="B39" s="150" t="s">
        <v>428</v>
      </c>
      <c r="C39" s="108" t="s">
        <v>138</v>
      </c>
      <c r="D39" s="275">
        <v>8000</v>
      </c>
      <c r="E39" s="82"/>
      <c r="F39" s="100"/>
    </row>
    <row r="40" spans="1:6" s="12" customFormat="1" ht="21" customHeight="1" x14ac:dyDescent="0.25">
      <c r="A40" s="327">
        <v>15</v>
      </c>
      <c r="B40" s="195" t="s">
        <v>429</v>
      </c>
      <c r="C40" s="110" t="s">
        <v>138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5">
      <c r="A41" s="328"/>
      <c r="B41" s="366" t="s">
        <v>107</v>
      </c>
      <c r="C41" s="112"/>
      <c r="D41" s="192"/>
      <c r="E41" s="82"/>
      <c r="F41" s="100"/>
    </row>
    <row r="42" spans="1:6" s="12" customFormat="1" ht="14.25" hidden="1" customHeight="1" outlineLevel="1" x14ac:dyDescent="0.25">
      <c r="A42" s="328"/>
      <c r="B42" s="344" t="s">
        <v>499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5">
      <c r="A43" s="329"/>
      <c r="B43" s="368" t="s">
        <v>544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 x14ac:dyDescent="0.25">
      <c r="A44" s="367">
        <v>16</v>
      </c>
      <c r="B44" s="151" t="s">
        <v>430</v>
      </c>
      <c r="C44" s="107" t="s">
        <v>138</v>
      </c>
      <c r="D44" s="372" t="e">
        <f>SUM(D45:D48,D51:D55)</f>
        <v>#REF!</v>
      </c>
      <c r="E44" s="85"/>
    </row>
    <row r="45" spans="1:6" s="21" customFormat="1" ht="18" customHeight="1" x14ac:dyDescent="0.25">
      <c r="A45" s="332"/>
      <c r="B45" s="149" t="s">
        <v>18</v>
      </c>
      <c r="C45" s="110"/>
      <c r="D45" s="372">
        <v>25000</v>
      </c>
      <c r="E45" s="85"/>
    </row>
    <row r="46" spans="1:6" s="12" customFormat="1" ht="57" customHeight="1" x14ac:dyDescent="0.25">
      <c r="A46" s="332"/>
      <c r="B46" s="195" t="s">
        <v>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5">
      <c r="A47" s="332"/>
      <c r="B47" s="196" t="s">
        <v>107</v>
      </c>
      <c r="C47" s="112"/>
      <c r="D47" s="373"/>
      <c r="E47" s="82"/>
    </row>
    <row r="48" spans="1:6" s="12" customFormat="1" ht="16.649999999999999" hidden="1" customHeight="1" outlineLevel="1" x14ac:dyDescent="0.25">
      <c r="A48" s="332"/>
      <c r="B48" s="196" t="s">
        <v>499</v>
      </c>
      <c r="C48" s="112"/>
      <c r="D48" s="376">
        <v>28900</v>
      </c>
      <c r="E48" s="82"/>
    </row>
    <row r="49" spans="1:5" s="12" customFormat="1" ht="14.25" hidden="1" customHeight="1" outlineLevel="1" x14ac:dyDescent="0.25">
      <c r="A49" s="332"/>
      <c r="B49" s="196" t="s">
        <v>544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 x14ac:dyDescent="0.25">
      <c r="A50" s="332"/>
      <c r="B50" s="343" t="s">
        <v>20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5">
      <c r="A51" s="332"/>
      <c r="B51" s="196" t="s">
        <v>107</v>
      </c>
      <c r="C51" s="112"/>
      <c r="D51" s="192"/>
      <c r="E51" s="82"/>
    </row>
    <row r="52" spans="1:5" s="12" customFormat="1" ht="15" hidden="1" customHeight="1" outlineLevel="1" x14ac:dyDescent="0.25">
      <c r="A52" s="332"/>
      <c r="B52" s="341" t="s">
        <v>499</v>
      </c>
      <c r="C52" s="148"/>
      <c r="D52" s="377">
        <v>14350</v>
      </c>
      <c r="E52" s="82"/>
    </row>
    <row r="53" spans="1:5" s="115" customFormat="1" ht="57" customHeight="1" collapsed="1" x14ac:dyDescent="0.25">
      <c r="A53" s="332"/>
      <c r="B53" s="183" t="s">
        <v>573</v>
      </c>
      <c r="C53" s="266"/>
      <c r="D53" s="378">
        <v>32800</v>
      </c>
      <c r="E53" s="114"/>
    </row>
    <row r="54" spans="1:5" s="115" customFormat="1" ht="57.9" customHeight="1" x14ac:dyDescent="0.25">
      <c r="A54" s="333"/>
      <c r="B54" s="151" t="s">
        <v>515</v>
      </c>
      <c r="C54" s="194"/>
      <c r="D54" s="275">
        <v>32620</v>
      </c>
      <c r="E54" s="114"/>
    </row>
    <row r="55" spans="1:5" s="115" customFormat="1" ht="55.5" customHeight="1" x14ac:dyDescent="0.25">
      <c r="A55" s="334"/>
      <c r="B55" s="151" t="s">
        <v>237</v>
      </c>
      <c r="C55" s="194"/>
      <c r="D55" s="275">
        <v>5900</v>
      </c>
      <c r="E55" s="114"/>
    </row>
    <row r="56" spans="1:5" s="115" customFormat="1" ht="78" customHeight="1" x14ac:dyDescent="0.25">
      <c r="A56" s="180">
        <v>17</v>
      </c>
      <c r="B56" s="164" t="s">
        <v>431</v>
      </c>
      <c r="C56" s="108" t="s">
        <v>138</v>
      </c>
      <c r="D56" s="275">
        <f>SUM(D58:D59)</f>
        <v>96205</v>
      </c>
      <c r="E56" s="114"/>
    </row>
    <row r="57" spans="1:5" s="115" customFormat="1" ht="14.25" hidden="1" customHeight="1" outlineLevel="1" x14ac:dyDescent="0.25">
      <c r="A57" s="335"/>
      <c r="B57" s="184" t="s">
        <v>107</v>
      </c>
      <c r="C57" s="179"/>
      <c r="D57" s="192"/>
      <c r="E57" s="114"/>
    </row>
    <row r="58" spans="1:5" s="115" customFormat="1" ht="15.75" hidden="1" customHeight="1" outlineLevel="1" x14ac:dyDescent="0.25">
      <c r="A58" s="335"/>
      <c r="B58" s="156" t="s">
        <v>499</v>
      </c>
      <c r="C58" s="109"/>
      <c r="D58" s="377">
        <v>15000</v>
      </c>
      <c r="E58" s="114"/>
    </row>
    <row r="59" spans="1:5" s="115" customFormat="1" ht="16.649999999999999" hidden="1" customHeight="1" outlineLevel="1" x14ac:dyDescent="0.25">
      <c r="A59" s="335"/>
      <c r="B59" s="185" t="s">
        <v>418</v>
      </c>
      <c r="C59" s="112"/>
      <c r="D59" s="373">
        <v>81205</v>
      </c>
      <c r="E59" s="114"/>
    </row>
    <row r="60" spans="1:5" s="115" customFormat="1" ht="38.25" customHeight="1" collapsed="1" x14ac:dyDescent="0.25">
      <c r="A60" s="180">
        <v>18</v>
      </c>
      <c r="B60" s="162" t="s">
        <v>647</v>
      </c>
      <c r="C60" s="110" t="s">
        <v>138</v>
      </c>
      <c r="D60" s="372" t="e">
        <f>SUM(D62:D63)</f>
        <v>#REF!</v>
      </c>
      <c r="E60" s="114"/>
    </row>
    <row r="61" spans="1:5" s="115" customFormat="1" ht="14.25" hidden="1" customHeight="1" outlineLevel="1" x14ac:dyDescent="0.25">
      <c r="A61" s="335"/>
      <c r="B61" s="184" t="s">
        <v>107</v>
      </c>
      <c r="C61" s="112"/>
      <c r="D61" s="192"/>
      <c r="E61" s="114"/>
    </row>
    <row r="62" spans="1:5" s="115" customFormat="1" ht="15" hidden="1" customHeight="1" outlineLevel="1" x14ac:dyDescent="0.25">
      <c r="A62" s="335"/>
      <c r="B62" s="186" t="s">
        <v>399</v>
      </c>
      <c r="C62" s="112"/>
      <c r="D62" s="373">
        <v>146000</v>
      </c>
      <c r="E62" s="114"/>
    </row>
    <row r="63" spans="1:5" s="115" customFormat="1" ht="15" hidden="1" customHeight="1" outlineLevel="1" x14ac:dyDescent="0.25">
      <c r="A63" s="336"/>
      <c r="B63" s="182" t="s">
        <v>418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 x14ac:dyDescent="0.25">
      <c r="A64" s="336">
        <v>19</v>
      </c>
      <c r="B64" s="149" t="s">
        <v>648</v>
      </c>
      <c r="C64" s="116" t="s">
        <v>600</v>
      </c>
      <c r="D64" s="275">
        <v>18090</v>
      </c>
      <c r="E64" s="114"/>
    </row>
    <row r="65" spans="1:5" s="115" customFormat="1" ht="20.25" customHeight="1" x14ac:dyDescent="0.25">
      <c r="A65" s="180">
        <v>20</v>
      </c>
      <c r="B65" s="149" t="s">
        <v>649</v>
      </c>
      <c r="C65" s="116" t="s">
        <v>138</v>
      </c>
      <c r="D65" s="275">
        <v>22000</v>
      </c>
      <c r="E65" s="114"/>
    </row>
    <row r="66" spans="1:5" s="115" customFormat="1" ht="19.5" customHeight="1" x14ac:dyDescent="0.25">
      <c r="A66" s="337">
        <v>21</v>
      </c>
      <c r="B66" s="150" t="s">
        <v>650</v>
      </c>
      <c r="C66" s="116" t="s">
        <v>138</v>
      </c>
      <c r="D66" s="275">
        <v>1000</v>
      </c>
      <c r="E66" s="114"/>
    </row>
    <row r="67" spans="1:5" s="12" customFormat="1" ht="72.75" customHeight="1" x14ac:dyDescent="0.25">
      <c r="A67" s="327">
        <v>22</v>
      </c>
      <c r="B67" s="93" t="s">
        <v>21</v>
      </c>
      <c r="C67" s="148" t="s">
        <v>138</v>
      </c>
      <c r="D67" s="378">
        <v>10000</v>
      </c>
      <c r="E67" s="82"/>
    </row>
    <row r="68" spans="1:5" s="115" customFormat="1" ht="56.25" customHeight="1" x14ac:dyDescent="0.25">
      <c r="A68" s="337">
        <v>23</v>
      </c>
      <c r="B68" s="162" t="s">
        <v>197</v>
      </c>
      <c r="C68" s="163" t="s">
        <v>138</v>
      </c>
      <c r="D68" s="192" t="e">
        <f>SUM(D69:D71)</f>
        <v>#REF!</v>
      </c>
      <c r="E68" s="114"/>
    </row>
    <row r="69" spans="1:5" s="167" customFormat="1" ht="12.75" hidden="1" customHeight="1" outlineLevel="1" x14ac:dyDescent="0.25">
      <c r="A69" s="338"/>
      <c r="B69" s="170" t="s">
        <v>107</v>
      </c>
      <c r="C69" s="172"/>
      <c r="D69" s="192"/>
      <c r="E69" s="166"/>
    </row>
    <row r="70" spans="1:5" s="167" customFormat="1" ht="15.75" hidden="1" customHeight="1" outlineLevel="1" x14ac:dyDescent="0.25">
      <c r="A70" s="338"/>
      <c r="B70" s="171" t="s">
        <v>141</v>
      </c>
      <c r="C70" s="172"/>
      <c r="D70" s="377">
        <v>11250</v>
      </c>
      <c r="E70" s="166"/>
    </row>
    <row r="71" spans="1:5" s="167" customFormat="1" ht="15" hidden="1" customHeight="1" outlineLevel="1" x14ac:dyDescent="0.25">
      <c r="A71" s="339"/>
      <c r="B71" s="168" t="s">
        <v>544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 x14ac:dyDescent="0.25">
      <c r="A72" s="180">
        <v>24</v>
      </c>
      <c r="B72" s="150" t="s">
        <v>198</v>
      </c>
      <c r="C72" s="116" t="s">
        <v>138</v>
      </c>
      <c r="D72" s="275">
        <v>540</v>
      </c>
      <c r="E72" s="114"/>
    </row>
    <row r="73" spans="1:5" s="12" customFormat="1" ht="54" customHeight="1" collapsed="1" x14ac:dyDescent="0.25">
      <c r="A73" s="329">
        <v>25</v>
      </c>
      <c r="B73" s="94" t="s">
        <v>199</v>
      </c>
      <c r="C73" s="108" t="s">
        <v>138</v>
      </c>
      <c r="D73" s="275">
        <v>600</v>
      </c>
      <c r="E73" s="82"/>
    </row>
    <row r="74" spans="1:5" s="12" customFormat="1" ht="56.25" customHeight="1" x14ac:dyDescent="0.25">
      <c r="A74" s="329">
        <v>26</v>
      </c>
      <c r="B74" s="164" t="s">
        <v>534</v>
      </c>
      <c r="C74" s="109" t="s">
        <v>138</v>
      </c>
      <c r="D74" s="378" t="e">
        <f>'АИП 2013-2015гг'!#REF!</f>
        <v>#REF!</v>
      </c>
      <c r="E74" s="82"/>
    </row>
    <row r="75" spans="1:5" s="12" customFormat="1" ht="35.25" customHeight="1" x14ac:dyDescent="0.25">
      <c r="A75" s="329">
        <v>27</v>
      </c>
      <c r="B75" s="149" t="s">
        <v>223</v>
      </c>
      <c r="C75" s="109" t="s">
        <v>138</v>
      </c>
      <c r="D75" s="378">
        <v>9000</v>
      </c>
      <c r="E75" s="82"/>
    </row>
    <row r="76" spans="1:5" s="12" customFormat="1" ht="39" customHeight="1" x14ac:dyDescent="0.25">
      <c r="A76" s="328">
        <v>28</v>
      </c>
      <c r="B76" s="151" t="s">
        <v>415</v>
      </c>
      <c r="C76" s="179" t="s">
        <v>138</v>
      </c>
      <c r="D76" s="192">
        <v>5600</v>
      </c>
      <c r="E76" s="82"/>
    </row>
    <row r="77" spans="1:5" s="12" customFormat="1" ht="112.5" customHeight="1" x14ac:dyDescent="0.25">
      <c r="A77" s="337">
        <v>29</v>
      </c>
      <c r="B77" s="267" t="s">
        <v>222</v>
      </c>
      <c r="C77" s="110" t="s">
        <v>138</v>
      </c>
      <c r="D77" s="372">
        <v>3000</v>
      </c>
      <c r="E77" s="82"/>
    </row>
    <row r="78" spans="1:5" s="155" customFormat="1" ht="12.75" hidden="1" customHeight="1" outlineLevel="1" x14ac:dyDescent="0.25">
      <c r="A78" s="335"/>
      <c r="B78" s="268" t="s">
        <v>107</v>
      </c>
      <c r="C78" s="158"/>
      <c r="D78" s="373"/>
      <c r="E78" s="154"/>
    </row>
    <row r="79" spans="1:5" s="155" customFormat="1" ht="14.25" hidden="1" customHeight="1" outlineLevel="1" x14ac:dyDescent="0.25">
      <c r="A79" s="335"/>
      <c r="B79" s="269" t="s">
        <v>373</v>
      </c>
      <c r="C79" s="161"/>
      <c r="D79" s="377">
        <v>3891</v>
      </c>
      <c r="E79" s="154"/>
    </row>
    <row r="80" spans="1:5" s="155" customFormat="1" ht="14.25" hidden="1" customHeight="1" outlineLevel="1" x14ac:dyDescent="0.25">
      <c r="A80" s="335"/>
      <c r="B80" s="270" t="s">
        <v>189</v>
      </c>
      <c r="C80" s="161"/>
      <c r="D80" s="377">
        <v>21049.9</v>
      </c>
      <c r="E80" s="154"/>
    </row>
    <row r="81" spans="1:5" s="155" customFormat="1" ht="16.649999999999999" hidden="1" customHeight="1" outlineLevel="1" x14ac:dyDescent="0.25">
      <c r="A81" s="336"/>
      <c r="B81" s="271" t="s">
        <v>13</v>
      </c>
      <c r="C81" s="177"/>
      <c r="D81" s="374">
        <v>5560</v>
      </c>
      <c r="E81" s="154"/>
    </row>
    <row r="82" spans="1:5" s="13" customFormat="1" ht="75.900000000000006" customHeight="1" collapsed="1" x14ac:dyDescent="0.25">
      <c r="A82" s="180">
        <v>30</v>
      </c>
      <c r="B82" s="150" t="s">
        <v>221</v>
      </c>
      <c r="C82" s="116" t="s">
        <v>138</v>
      </c>
      <c r="D82" s="275">
        <v>8000</v>
      </c>
      <c r="E82" s="102"/>
    </row>
    <row r="83" spans="1:5" ht="36" hidden="1" x14ac:dyDescent="0.25">
      <c r="A83" s="180">
        <v>34</v>
      </c>
      <c r="B83" s="193" t="s">
        <v>415</v>
      </c>
      <c r="C83" s="165" t="s">
        <v>138</v>
      </c>
      <c r="D83" s="321">
        <v>8034.5</v>
      </c>
    </row>
    <row r="84" spans="1:5" ht="54.75" customHeight="1" x14ac:dyDescent="0.25">
      <c r="A84" s="180">
        <v>31</v>
      </c>
      <c r="B84" s="193" t="s">
        <v>200</v>
      </c>
      <c r="C84" s="165" t="s">
        <v>416</v>
      </c>
      <c r="D84" s="321">
        <v>30000</v>
      </c>
    </row>
    <row r="85" spans="1:5" ht="37.5" customHeight="1" x14ac:dyDescent="0.25">
      <c r="A85" s="180">
        <v>32</v>
      </c>
      <c r="B85" s="181" t="s">
        <v>592</v>
      </c>
      <c r="C85" s="165">
        <v>2007</v>
      </c>
      <c r="D85" s="321">
        <v>5699</v>
      </c>
    </row>
    <row r="86" spans="1:5" ht="35.25" customHeight="1" x14ac:dyDescent="0.25">
      <c r="A86" s="180">
        <v>33</v>
      </c>
      <c r="B86" s="17" t="s">
        <v>445</v>
      </c>
      <c r="C86" s="165">
        <v>2007</v>
      </c>
      <c r="D86" s="321">
        <v>13810</v>
      </c>
    </row>
    <row r="87" spans="1:5" ht="57" customHeight="1" x14ac:dyDescent="0.25">
      <c r="A87" s="180">
        <v>34</v>
      </c>
      <c r="B87" s="193" t="s">
        <v>498</v>
      </c>
      <c r="C87" s="165" t="s">
        <v>416</v>
      </c>
      <c r="D87" s="321">
        <v>10124</v>
      </c>
    </row>
    <row r="88" spans="1:5" ht="54" x14ac:dyDescent="0.25">
      <c r="A88" s="345">
        <v>35</v>
      </c>
      <c r="B88" s="352" t="s">
        <v>236</v>
      </c>
      <c r="C88" s="353">
        <v>2007</v>
      </c>
      <c r="D88" s="361">
        <v>29050</v>
      </c>
    </row>
    <row r="89" spans="1:5" ht="54" x14ac:dyDescent="0.25">
      <c r="A89" s="345">
        <v>36</v>
      </c>
      <c r="B89" s="352" t="s">
        <v>528</v>
      </c>
      <c r="C89" s="353">
        <v>2007</v>
      </c>
      <c r="D89" s="361">
        <v>42000</v>
      </c>
    </row>
    <row r="90" spans="1:5" ht="36" x14ac:dyDescent="0.25">
      <c r="A90" s="345">
        <v>37</v>
      </c>
      <c r="B90" s="352" t="s">
        <v>527</v>
      </c>
      <c r="C90" s="353">
        <v>2007</v>
      </c>
      <c r="D90" s="361">
        <v>20050</v>
      </c>
    </row>
    <row r="91" spans="1:5" ht="57.9" customHeight="1" x14ac:dyDescent="0.25">
      <c r="A91" s="345">
        <v>38</v>
      </c>
      <c r="B91" s="352" t="s">
        <v>526</v>
      </c>
      <c r="C91" s="353" t="s">
        <v>416</v>
      </c>
      <c r="D91" s="361">
        <v>10000</v>
      </c>
    </row>
    <row r="92" spans="1:5" x14ac:dyDescent="0.25">
      <c r="A92" s="345">
        <v>39</v>
      </c>
      <c r="B92" s="352" t="s">
        <v>525</v>
      </c>
      <c r="C92" s="353" t="s">
        <v>416</v>
      </c>
      <c r="D92" s="361">
        <v>56000</v>
      </c>
    </row>
    <row r="93" spans="1:5" ht="57.9" customHeight="1" x14ac:dyDescent="0.25">
      <c r="A93" s="345">
        <v>40</v>
      </c>
      <c r="B93" s="352" t="s">
        <v>524</v>
      </c>
      <c r="C93" s="353" t="s">
        <v>416</v>
      </c>
      <c r="D93" s="361">
        <v>3300</v>
      </c>
    </row>
    <row r="94" spans="1:5" ht="76.5" customHeight="1" x14ac:dyDescent="0.25">
      <c r="A94" s="345">
        <v>41</v>
      </c>
      <c r="B94" s="354" t="s">
        <v>548</v>
      </c>
      <c r="C94" s="355" t="s">
        <v>416</v>
      </c>
      <c r="D94" s="379">
        <v>10255</v>
      </c>
    </row>
    <row r="95" spans="1:5" ht="39.9" customHeight="1" x14ac:dyDescent="0.25">
      <c r="A95" s="345">
        <v>42</v>
      </c>
      <c r="B95" s="352" t="s">
        <v>546</v>
      </c>
      <c r="C95" s="353">
        <v>2007</v>
      </c>
      <c r="D95" s="361">
        <f>SUM(D97:D99)</f>
        <v>14000</v>
      </c>
    </row>
    <row r="96" spans="1:5" ht="15" hidden="1" customHeight="1" outlineLevel="1" x14ac:dyDescent="0.25">
      <c r="A96" s="345"/>
      <c r="B96" s="356" t="s">
        <v>107</v>
      </c>
      <c r="C96" s="357"/>
      <c r="D96" s="380"/>
    </row>
    <row r="97" spans="1:5" ht="15.75" hidden="1" customHeight="1" outlineLevel="1" x14ac:dyDescent="0.25">
      <c r="A97" s="346"/>
      <c r="B97" s="358" t="s">
        <v>116</v>
      </c>
      <c r="C97" s="359"/>
      <c r="D97" s="381">
        <v>1000</v>
      </c>
    </row>
    <row r="98" spans="1:5" ht="15.75" hidden="1" customHeight="1" outlineLevel="1" x14ac:dyDescent="0.25">
      <c r="A98" s="347"/>
      <c r="B98" s="358" t="s">
        <v>593</v>
      </c>
      <c r="C98" s="357"/>
      <c r="D98" s="380">
        <v>3000</v>
      </c>
    </row>
    <row r="99" spans="1:5" ht="15.75" hidden="1" customHeight="1" outlineLevel="1" x14ac:dyDescent="0.25">
      <c r="A99" s="347"/>
      <c r="B99" s="358" t="s">
        <v>545</v>
      </c>
      <c r="C99" s="357"/>
      <c r="D99" s="380">
        <v>10000</v>
      </c>
    </row>
    <row r="100" spans="1:5" s="324" customFormat="1" ht="57" customHeight="1" collapsed="1" x14ac:dyDescent="0.25">
      <c r="A100" s="348">
        <v>43</v>
      </c>
      <c r="B100" s="360" t="s">
        <v>547</v>
      </c>
      <c r="C100" s="353" t="s">
        <v>576</v>
      </c>
      <c r="D100" s="361">
        <f>SUM(D102)</f>
        <v>1605</v>
      </c>
      <c r="E100" s="323"/>
    </row>
    <row r="101" spans="1:5" s="324" customFormat="1" ht="16.649999999999999" hidden="1" customHeight="1" outlineLevel="1" x14ac:dyDescent="0.25">
      <c r="A101" s="349"/>
      <c r="B101" s="362" t="s">
        <v>107</v>
      </c>
      <c r="C101" s="363"/>
      <c r="D101" s="382"/>
      <c r="E101" s="323"/>
    </row>
    <row r="102" spans="1:5" s="324" customFormat="1" ht="16.649999999999999" hidden="1" customHeight="1" outlineLevel="1" x14ac:dyDescent="0.25">
      <c r="A102" s="350"/>
      <c r="B102" s="364" t="s">
        <v>116</v>
      </c>
      <c r="C102" s="365"/>
      <c r="D102" s="381">
        <v>1605</v>
      </c>
      <c r="E102" s="323"/>
    </row>
    <row r="103" spans="1:5" s="324" customFormat="1" ht="36.75" customHeight="1" collapsed="1" x14ac:dyDescent="0.25">
      <c r="A103" s="351">
        <v>44</v>
      </c>
      <c r="B103" s="352" t="s">
        <v>533</v>
      </c>
      <c r="C103" s="353" t="s">
        <v>416</v>
      </c>
      <c r="D103" s="361">
        <v>58800</v>
      </c>
      <c r="E103" s="323"/>
    </row>
    <row r="104" spans="1:5" s="77" customFormat="1" ht="15.6" hidden="1" outlineLevel="1" x14ac:dyDescent="0.3">
      <c r="A104" s="340"/>
      <c r="B104" s="272" t="s">
        <v>558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5">
      <c r="B105" s="174"/>
      <c r="C105" s="19"/>
      <c r="D105" s="384"/>
    </row>
    <row r="106" spans="1:5" x14ac:dyDescent="0.35">
      <c r="B106" s="174"/>
      <c r="C106" s="19"/>
      <c r="D106" s="384"/>
    </row>
    <row r="107" spans="1:5" x14ac:dyDescent="0.35">
      <c r="B107" s="174"/>
      <c r="C107" s="19"/>
      <c r="D107" s="384"/>
    </row>
    <row r="108" spans="1:5" x14ac:dyDescent="0.35">
      <c r="B108" s="174"/>
      <c r="C108" s="19"/>
      <c r="D108" s="384"/>
    </row>
    <row r="109" spans="1:5" x14ac:dyDescent="0.35">
      <c r="B109" s="174"/>
      <c r="C109" s="19"/>
      <c r="D109" s="384"/>
    </row>
    <row r="110" spans="1:5" x14ac:dyDescent="0.35">
      <c r="D110" s="384"/>
    </row>
    <row r="111" spans="1:5" x14ac:dyDescent="0.35">
      <c r="D111" s="384"/>
    </row>
    <row r="112" spans="1:5" x14ac:dyDescent="0.35">
      <c r="D112" s="384"/>
    </row>
    <row r="113" spans="4:4" x14ac:dyDescent="0.35">
      <c r="D113" s="384"/>
    </row>
    <row r="114" spans="4:4" x14ac:dyDescent="0.35">
      <c r="D114" s="384"/>
    </row>
    <row r="115" spans="4:4" x14ac:dyDescent="0.35">
      <c r="D115" s="384"/>
    </row>
    <row r="116" spans="4:4" x14ac:dyDescent="0.35">
      <c r="D116" s="384"/>
    </row>
    <row r="117" spans="4:4" x14ac:dyDescent="0.35">
      <c r="D117" s="384"/>
    </row>
    <row r="118" spans="4:4" x14ac:dyDescent="0.35">
      <c r="D118" s="384"/>
    </row>
    <row r="119" spans="4:4" x14ac:dyDescent="0.35">
      <c r="D119" s="384"/>
    </row>
    <row r="120" spans="4:4" x14ac:dyDescent="0.35">
      <c r="D120" s="384"/>
    </row>
    <row r="121" spans="4:4" x14ac:dyDescent="0.35">
      <c r="D121" s="384"/>
    </row>
    <row r="122" spans="4:4" x14ac:dyDescent="0.35">
      <c r="D122" s="384"/>
    </row>
    <row r="123" spans="4:4" x14ac:dyDescent="0.35">
      <c r="D123" s="384"/>
    </row>
    <row r="124" spans="4:4" x14ac:dyDescent="0.35">
      <c r="D124" s="384"/>
    </row>
    <row r="125" spans="4:4" x14ac:dyDescent="0.35">
      <c r="D125" s="384"/>
    </row>
    <row r="126" spans="4:4" x14ac:dyDescent="0.35">
      <c r="D126" s="384"/>
    </row>
    <row r="127" spans="4:4" x14ac:dyDescent="0.35">
      <c r="D127" s="384"/>
    </row>
    <row r="128" spans="4:4" x14ac:dyDescent="0.35">
      <c r="D128" s="384"/>
    </row>
    <row r="129" spans="4:4" x14ac:dyDescent="0.35">
      <c r="D129" s="322"/>
    </row>
    <row r="130" spans="4:4" x14ac:dyDescent="0.35">
      <c r="D130" s="322"/>
    </row>
    <row r="131" spans="4:4" x14ac:dyDescent="0.35">
      <c r="D131" s="322"/>
    </row>
    <row r="132" spans="4:4" x14ac:dyDescent="0.35">
      <c r="D132" s="322"/>
    </row>
    <row r="133" spans="4:4" x14ac:dyDescent="0.35">
      <c r="D133" s="322"/>
    </row>
    <row r="134" spans="4:4" x14ac:dyDescent="0.35">
      <c r="D134" s="322"/>
    </row>
    <row r="135" spans="4:4" x14ac:dyDescent="0.35">
      <c r="D135" s="322"/>
    </row>
    <row r="136" spans="4:4" x14ac:dyDescent="0.35">
      <c r="D136" s="322"/>
    </row>
    <row r="137" spans="4:4" x14ac:dyDescent="0.35">
      <c r="D137" s="322"/>
    </row>
    <row r="138" spans="4:4" x14ac:dyDescent="0.35">
      <c r="D138" s="322"/>
    </row>
    <row r="139" spans="4:4" x14ac:dyDescent="0.35">
      <c r="D139" s="322"/>
    </row>
    <row r="140" spans="4:4" x14ac:dyDescent="0.35">
      <c r="D140" s="322"/>
    </row>
    <row r="141" spans="4:4" x14ac:dyDescent="0.35">
      <c r="D141" s="322"/>
    </row>
    <row r="142" spans="4:4" x14ac:dyDescent="0.35">
      <c r="D142" s="322"/>
    </row>
    <row r="143" spans="4:4" x14ac:dyDescent="0.35">
      <c r="D143" s="322"/>
    </row>
    <row r="144" spans="4:4" x14ac:dyDescent="0.35">
      <c r="D144" s="322"/>
    </row>
    <row r="145" spans="4:4" x14ac:dyDescent="0.35">
      <c r="D145" s="322"/>
    </row>
    <row r="146" spans="4:4" x14ac:dyDescent="0.35">
      <c r="D146" s="322"/>
    </row>
    <row r="147" spans="4:4" x14ac:dyDescent="0.35">
      <c r="D147" s="322"/>
    </row>
    <row r="148" spans="4:4" x14ac:dyDescent="0.35">
      <c r="D148" s="322"/>
    </row>
    <row r="149" spans="4:4" x14ac:dyDescent="0.35">
      <c r="D149" s="322"/>
    </row>
    <row r="150" spans="4:4" x14ac:dyDescent="0.35">
      <c r="D150" s="322"/>
    </row>
    <row r="151" spans="4:4" x14ac:dyDescent="0.35">
      <c r="D151" s="322"/>
    </row>
    <row r="152" spans="4:4" x14ac:dyDescent="0.35">
      <c r="D152" s="322"/>
    </row>
    <row r="153" spans="4:4" x14ac:dyDescent="0.35">
      <c r="D153" s="322"/>
    </row>
    <row r="154" spans="4:4" x14ac:dyDescent="0.35">
      <c r="D154" s="322"/>
    </row>
    <row r="155" spans="4:4" x14ac:dyDescent="0.35">
      <c r="D155" s="322"/>
    </row>
    <row r="156" spans="4:4" x14ac:dyDescent="0.35">
      <c r="D156" s="322"/>
    </row>
    <row r="157" spans="4:4" x14ac:dyDescent="0.35">
      <c r="D157" s="322"/>
    </row>
    <row r="158" spans="4:4" x14ac:dyDescent="0.35">
      <c r="D158" s="322"/>
    </row>
    <row r="159" spans="4:4" x14ac:dyDescent="0.35">
      <c r="D159" s="322"/>
    </row>
    <row r="160" spans="4:4" x14ac:dyDescent="0.35">
      <c r="D160" s="322"/>
    </row>
    <row r="161" spans="4:4" x14ac:dyDescent="0.35">
      <c r="D161" s="322"/>
    </row>
    <row r="162" spans="4:4" x14ac:dyDescent="0.35">
      <c r="D162" s="322"/>
    </row>
    <row r="163" spans="4:4" x14ac:dyDescent="0.35">
      <c r="D163" s="322"/>
    </row>
    <row r="164" spans="4:4" x14ac:dyDescent="0.35">
      <c r="D164" s="322"/>
    </row>
    <row r="165" spans="4:4" x14ac:dyDescent="0.35">
      <c r="D165" s="322"/>
    </row>
    <row r="166" spans="4:4" x14ac:dyDescent="0.35">
      <c r="D166" s="322"/>
    </row>
    <row r="167" spans="4:4" x14ac:dyDescent="0.35">
      <c r="D167" s="322"/>
    </row>
    <row r="168" spans="4:4" x14ac:dyDescent="0.35">
      <c r="D168" s="322"/>
    </row>
    <row r="169" spans="4:4" x14ac:dyDescent="0.35">
      <c r="D169" s="322"/>
    </row>
    <row r="170" spans="4:4" x14ac:dyDescent="0.35">
      <c r="D170" s="322"/>
    </row>
    <row r="171" spans="4:4" x14ac:dyDescent="0.35">
      <c r="D171" s="322"/>
    </row>
    <row r="172" spans="4:4" x14ac:dyDescent="0.35">
      <c r="D172" s="322"/>
    </row>
    <row r="173" spans="4:4" x14ac:dyDescent="0.35">
      <c r="D173" s="322"/>
    </row>
    <row r="174" spans="4:4" x14ac:dyDescent="0.35">
      <c r="D174" s="322"/>
    </row>
    <row r="175" spans="4:4" x14ac:dyDescent="0.35">
      <c r="D175" s="322"/>
    </row>
    <row r="176" spans="4:4" x14ac:dyDescent="0.35">
      <c r="D176" s="322"/>
    </row>
    <row r="177" spans="4:4" x14ac:dyDescent="0.35">
      <c r="D177" s="322"/>
    </row>
    <row r="178" spans="4:4" x14ac:dyDescent="0.35">
      <c r="D178" s="322"/>
    </row>
    <row r="179" spans="4:4" x14ac:dyDescent="0.35">
      <c r="D179" s="322"/>
    </row>
    <row r="180" spans="4:4" x14ac:dyDescent="0.35">
      <c r="D180" s="322"/>
    </row>
    <row r="181" spans="4:4" x14ac:dyDescent="0.35">
      <c r="D181" s="322"/>
    </row>
    <row r="182" spans="4:4" x14ac:dyDescent="0.35">
      <c r="D182" s="322"/>
    </row>
    <row r="183" spans="4:4" x14ac:dyDescent="0.35">
      <c r="D183" s="322"/>
    </row>
    <row r="184" spans="4:4" x14ac:dyDescent="0.35">
      <c r="D184" s="322"/>
    </row>
    <row r="185" spans="4:4" x14ac:dyDescent="0.35">
      <c r="D185" s="322"/>
    </row>
    <row r="186" spans="4:4" x14ac:dyDescent="0.35">
      <c r="D186" s="322"/>
    </row>
    <row r="187" spans="4:4" x14ac:dyDescent="0.35">
      <c r="D187" s="322"/>
    </row>
    <row r="188" spans="4:4" x14ac:dyDescent="0.35">
      <c r="D188" s="322"/>
    </row>
    <row r="189" spans="4:4" x14ac:dyDescent="0.35">
      <c r="D189" s="322"/>
    </row>
    <row r="190" spans="4:4" x14ac:dyDescent="0.35">
      <c r="D190" s="322"/>
    </row>
    <row r="191" spans="4:4" x14ac:dyDescent="0.35">
      <c r="D191" s="322"/>
    </row>
    <row r="192" spans="4:4" x14ac:dyDescent="0.35">
      <c r="D192" s="322"/>
    </row>
    <row r="193" spans="4:4" x14ac:dyDescent="0.35">
      <c r="D193" s="322"/>
    </row>
    <row r="194" spans="4:4" x14ac:dyDescent="0.35">
      <c r="D194" s="322"/>
    </row>
    <row r="195" spans="4:4" x14ac:dyDescent="0.35">
      <c r="D195" s="322"/>
    </row>
    <row r="196" spans="4:4" x14ac:dyDescent="0.35">
      <c r="D196" s="322"/>
    </row>
    <row r="197" spans="4:4" x14ac:dyDescent="0.35">
      <c r="D197" s="322"/>
    </row>
    <row r="198" spans="4:4" x14ac:dyDescent="0.35">
      <c r="D198" s="322"/>
    </row>
    <row r="199" spans="4:4" x14ac:dyDescent="0.35">
      <c r="D199" s="322"/>
    </row>
    <row r="200" spans="4:4" x14ac:dyDescent="0.35">
      <c r="D200" s="322"/>
    </row>
    <row r="201" spans="4:4" x14ac:dyDescent="0.35">
      <c r="D201" s="322"/>
    </row>
    <row r="202" spans="4:4" x14ac:dyDescent="0.35">
      <c r="D202" s="322"/>
    </row>
    <row r="203" spans="4:4" x14ac:dyDescent="0.35">
      <c r="D203" s="322"/>
    </row>
    <row r="204" spans="4:4" x14ac:dyDescent="0.35">
      <c r="D204" s="322"/>
    </row>
    <row r="205" spans="4:4" x14ac:dyDescent="0.35">
      <c r="D205" s="322"/>
    </row>
    <row r="206" spans="4:4" x14ac:dyDescent="0.35">
      <c r="D206" s="322"/>
    </row>
    <row r="207" spans="4:4" x14ac:dyDescent="0.35">
      <c r="D207" s="322"/>
    </row>
    <row r="208" spans="4:4" x14ac:dyDescent="0.35">
      <c r="D208" s="322"/>
    </row>
    <row r="209" spans="4:4" x14ac:dyDescent="0.35">
      <c r="D209" s="322"/>
    </row>
    <row r="210" spans="4:4" x14ac:dyDescent="0.35">
      <c r="D210" s="322"/>
    </row>
    <row r="211" spans="4:4" x14ac:dyDescent="0.35">
      <c r="D211" s="322"/>
    </row>
    <row r="212" spans="4:4" x14ac:dyDescent="0.35">
      <c r="D212" s="322"/>
    </row>
    <row r="213" spans="4:4" x14ac:dyDescent="0.35">
      <c r="D213" s="322"/>
    </row>
    <row r="214" spans="4:4" x14ac:dyDescent="0.35">
      <c r="D214" s="322"/>
    </row>
    <row r="215" spans="4:4" x14ac:dyDescent="0.35">
      <c r="D215" s="322"/>
    </row>
    <row r="216" spans="4:4" x14ac:dyDescent="0.35">
      <c r="D216" s="322"/>
    </row>
    <row r="217" spans="4:4" x14ac:dyDescent="0.35">
      <c r="D217" s="322"/>
    </row>
    <row r="218" spans="4:4" x14ac:dyDescent="0.35">
      <c r="D218" s="322"/>
    </row>
    <row r="219" spans="4:4" x14ac:dyDescent="0.35">
      <c r="D219" s="322"/>
    </row>
    <row r="220" spans="4:4" x14ac:dyDescent="0.35">
      <c r="D220" s="322"/>
    </row>
    <row r="221" spans="4:4" x14ac:dyDescent="0.35">
      <c r="D221" s="322"/>
    </row>
    <row r="222" spans="4:4" x14ac:dyDescent="0.35">
      <c r="D222" s="322"/>
    </row>
    <row r="223" spans="4:4" x14ac:dyDescent="0.35">
      <c r="D223" s="322"/>
    </row>
    <row r="224" spans="4:4" x14ac:dyDescent="0.35">
      <c r="D224" s="322"/>
    </row>
    <row r="225" spans="4:4" x14ac:dyDescent="0.35">
      <c r="D225" s="322"/>
    </row>
    <row r="226" spans="4:4" x14ac:dyDescent="0.35">
      <c r="D226" s="322"/>
    </row>
    <row r="227" spans="4:4" x14ac:dyDescent="0.35">
      <c r="D227" s="322"/>
    </row>
    <row r="228" spans="4:4" x14ac:dyDescent="0.35">
      <c r="D228" s="322"/>
    </row>
    <row r="229" spans="4:4" x14ac:dyDescent="0.35">
      <c r="D229" s="322"/>
    </row>
    <row r="230" spans="4:4" x14ac:dyDescent="0.35">
      <c r="D230" s="322"/>
    </row>
    <row r="231" spans="4:4" x14ac:dyDescent="0.35">
      <c r="D231" s="322"/>
    </row>
    <row r="232" spans="4:4" x14ac:dyDescent="0.35">
      <c r="D232" s="322"/>
    </row>
    <row r="233" spans="4:4" x14ac:dyDescent="0.35">
      <c r="D233" s="322"/>
    </row>
    <row r="234" spans="4:4" x14ac:dyDescent="0.35">
      <c r="D234" s="322"/>
    </row>
    <row r="235" spans="4:4" x14ac:dyDescent="0.35">
      <c r="D235" s="322"/>
    </row>
    <row r="236" spans="4:4" x14ac:dyDescent="0.35">
      <c r="D236" s="322"/>
    </row>
    <row r="237" spans="4:4" x14ac:dyDescent="0.35">
      <c r="D237" s="322"/>
    </row>
    <row r="238" spans="4:4" x14ac:dyDescent="0.35">
      <c r="D238" s="322"/>
    </row>
    <row r="239" spans="4:4" x14ac:dyDescent="0.35">
      <c r="D239" s="322"/>
    </row>
    <row r="240" spans="4:4" x14ac:dyDescent="0.35">
      <c r="D240" s="322"/>
    </row>
    <row r="241" spans="4:4" x14ac:dyDescent="0.35">
      <c r="D241" s="322"/>
    </row>
    <row r="242" spans="4:4" x14ac:dyDescent="0.35">
      <c r="D242" s="322"/>
    </row>
    <row r="243" spans="4:4" x14ac:dyDescent="0.35">
      <c r="D243" s="322"/>
    </row>
    <row r="244" spans="4:4" x14ac:dyDescent="0.35">
      <c r="D244" s="322"/>
    </row>
    <row r="245" spans="4:4" x14ac:dyDescent="0.35">
      <c r="D245" s="322"/>
    </row>
    <row r="246" spans="4:4" x14ac:dyDescent="0.35">
      <c r="D246" s="322"/>
    </row>
    <row r="247" spans="4:4" x14ac:dyDescent="0.35">
      <c r="D247" s="322"/>
    </row>
    <row r="248" spans="4:4" x14ac:dyDescent="0.35">
      <c r="D248" s="322"/>
    </row>
    <row r="249" spans="4:4" x14ac:dyDescent="0.35">
      <c r="D249" s="322"/>
    </row>
    <row r="250" spans="4:4" x14ac:dyDescent="0.35">
      <c r="D250" s="322"/>
    </row>
    <row r="251" spans="4:4" x14ac:dyDescent="0.35">
      <c r="D251" s="322"/>
    </row>
    <row r="252" spans="4:4" x14ac:dyDescent="0.35">
      <c r="D252" s="322"/>
    </row>
    <row r="253" spans="4:4" x14ac:dyDescent="0.35">
      <c r="D253" s="322"/>
    </row>
    <row r="254" spans="4:4" x14ac:dyDescent="0.35">
      <c r="D254" s="322"/>
    </row>
    <row r="255" spans="4:4" x14ac:dyDescent="0.35">
      <c r="D255" s="322"/>
    </row>
    <row r="256" spans="4:4" x14ac:dyDescent="0.35">
      <c r="D256" s="322"/>
    </row>
    <row r="257" spans="4:4" x14ac:dyDescent="0.35">
      <c r="D257" s="322"/>
    </row>
    <row r="258" spans="4:4" x14ac:dyDescent="0.35">
      <c r="D258" s="322"/>
    </row>
    <row r="259" spans="4:4" x14ac:dyDescent="0.35">
      <c r="D259" s="322"/>
    </row>
    <row r="260" spans="4:4" x14ac:dyDescent="0.35">
      <c r="D260" s="322"/>
    </row>
    <row r="261" spans="4:4" x14ac:dyDescent="0.35">
      <c r="D261" s="322"/>
    </row>
    <row r="262" spans="4:4" x14ac:dyDescent="0.35">
      <c r="D262" s="322"/>
    </row>
    <row r="263" spans="4:4" x14ac:dyDescent="0.35">
      <c r="D263" s="322"/>
    </row>
    <row r="264" spans="4:4" x14ac:dyDescent="0.35">
      <c r="D264" s="322"/>
    </row>
    <row r="265" spans="4:4" x14ac:dyDescent="0.35">
      <c r="D265" s="322"/>
    </row>
    <row r="266" spans="4:4" x14ac:dyDescent="0.35">
      <c r="D266" s="322"/>
    </row>
    <row r="267" spans="4:4" x14ac:dyDescent="0.35">
      <c r="D267" s="322"/>
    </row>
    <row r="268" spans="4:4" x14ac:dyDescent="0.35">
      <c r="D268" s="322"/>
    </row>
    <row r="269" spans="4:4" x14ac:dyDescent="0.35">
      <c r="D269" s="322"/>
    </row>
    <row r="270" spans="4:4" x14ac:dyDescent="0.35">
      <c r="D270" s="322"/>
    </row>
    <row r="271" spans="4:4" x14ac:dyDescent="0.35">
      <c r="D271" s="322"/>
    </row>
    <row r="272" spans="4:4" x14ac:dyDescent="0.35">
      <c r="D272" s="322"/>
    </row>
    <row r="273" spans="4:4" x14ac:dyDescent="0.35">
      <c r="D273" s="322"/>
    </row>
    <row r="274" spans="4:4" x14ac:dyDescent="0.35">
      <c r="D274" s="322"/>
    </row>
    <row r="275" spans="4:4" x14ac:dyDescent="0.35">
      <c r="D275" s="322"/>
    </row>
    <row r="276" spans="4:4" x14ac:dyDescent="0.35">
      <c r="D276" s="322"/>
    </row>
    <row r="277" spans="4:4" x14ac:dyDescent="0.35">
      <c r="D277" s="322"/>
    </row>
    <row r="278" spans="4:4" x14ac:dyDescent="0.35">
      <c r="D278" s="322"/>
    </row>
    <row r="279" spans="4:4" x14ac:dyDescent="0.35">
      <c r="D279" s="322"/>
    </row>
    <row r="280" spans="4:4" x14ac:dyDescent="0.35">
      <c r="D280" s="322"/>
    </row>
    <row r="281" spans="4:4" x14ac:dyDescent="0.35">
      <c r="D281" s="322"/>
    </row>
    <row r="282" spans="4:4" x14ac:dyDescent="0.35">
      <c r="D282" s="322"/>
    </row>
    <row r="283" spans="4:4" x14ac:dyDescent="0.35">
      <c r="D283" s="322"/>
    </row>
    <row r="284" spans="4:4" x14ac:dyDescent="0.35">
      <c r="D284" s="322"/>
    </row>
    <row r="285" spans="4:4" x14ac:dyDescent="0.35">
      <c r="D285" s="322"/>
    </row>
    <row r="286" spans="4:4" x14ac:dyDescent="0.35">
      <c r="D286" s="322"/>
    </row>
    <row r="287" spans="4:4" x14ac:dyDescent="0.35">
      <c r="D287" s="322"/>
    </row>
    <row r="288" spans="4:4" x14ac:dyDescent="0.35">
      <c r="D288" s="322"/>
    </row>
    <row r="289" spans="4:4" x14ac:dyDescent="0.35">
      <c r="D289" s="322"/>
    </row>
    <row r="290" spans="4:4" x14ac:dyDescent="0.35">
      <c r="D290" s="322"/>
    </row>
    <row r="291" spans="4:4" x14ac:dyDescent="0.35">
      <c r="D291" s="322"/>
    </row>
    <row r="292" spans="4:4" x14ac:dyDescent="0.35">
      <c r="D292" s="322"/>
    </row>
    <row r="293" spans="4:4" x14ac:dyDescent="0.35">
      <c r="D293" s="322"/>
    </row>
    <row r="294" spans="4:4" x14ac:dyDescent="0.35">
      <c r="D294" s="322"/>
    </row>
    <row r="295" spans="4:4" x14ac:dyDescent="0.35">
      <c r="D295" s="322"/>
    </row>
    <row r="296" spans="4:4" x14ac:dyDescent="0.35">
      <c r="D296" s="322"/>
    </row>
    <row r="297" spans="4:4" x14ac:dyDescent="0.35">
      <c r="D297" s="322"/>
    </row>
    <row r="298" spans="4:4" x14ac:dyDescent="0.35">
      <c r="D298" s="322"/>
    </row>
    <row r="299" spans="4:4" x14ac:dyDescent="0.35">
      <c r="D299" s="322"/>
    </row>
    <row r="300" spans="4:4" x14ac:dyDescent="0.35">
      <c r="D300" s="322"/>
    </row>
    <row r="301" spans="4:4" x14ac:dyDescent="0.35">
      <c r="D301" s="322"/>
    </row>
    <row r="302" spans="4:4" x14ac:dyDescent="0.35">
      <c r="D302" s="322"/>
    </row>
    <row r="303" spans="4:4" x14ac:dyDescent="0.35">
      <c r="D303" s="322"/>
    </row>
    <row r="304" spans="4:4" x14ac:dyDescent="0.35">
      <c r="D304" s="322"/>
    </row>
    <row r="305" spans="4:4" x14ac:dyDescent="0.35">
      <c r="D305" s="322"/>
    </row>
    <row r="306" spans="4:4" x14ac:dyDescent="0.35">
      <c r="D306" s="322"/>
    </row>
    <row r="307" spans="4:4" x14ac:dyDescent="0.35">
      <c r="D307" s="322"/>
    </row>
    <row r="308" spans="4:4" x14ac:dyDescent="0.35">
      <c r="D308" s="322"/>
    </row>
    <row r="309" spans="4:4" x14ac:dyDescent="0.35">
      <c r="D309" s="322"/>
    </row>
    <row r="310" spans="4:4" x14ac:dyDescent="0.35">
      <c r="D310" s="322"/>
    </row>
    <row r="311" spans="4:4" x14ac:dyDescent="0.35">
      <c r="D311" s="322"/>
    </row>
    <row r="312" spans="4:4" x14ac:dyDescent="0.35">
      <c r="D312" s="322"/>
    </row>
    <row r="313" spans="4:4" x14ac:dyDescent="0.35">
      <c r="D313" s="322"/>
    </row>
    <row r="314" spans="4:4" x14ac:dyDescent="0.35">
      <c r="D314" s="322"/>
    </row>
    <row r="315" spans="4:4" x14ac:dyDescent="0.35">
      <c r="D315" s="322"/>
    </row>
    <row r="316" spans="4:4" x14ac:dyDescent="0.35">
      <c r="D316" s="322"/>
    </row>
    <row r="317" spans="4:4" x14ac:dyDescent="0.35">
      <c r="D317" s="322"/>
    </row>
    <row r="318" spans="4:4" x14ac:dyDescent="0.35">
      <c r="D318" s="322"/>
    </row>
    <row r="319" spans="4:4" x14ac:dyDescent="0.35">
      <c r="D319" s="322"/>
    </row>
    <row r="320" spans="4:4" x14ac:dyDescent="0.35">
      <c r="D320" s="322"/>
    </row>
    <row r="321" spans="4:4" x14ac:dyDescent="0.35">
      <c r="D321" s="322"/>
    </row>
    <row r="322" spans="4:4" x14ac:dyDescent="0.35">
      <c r="D322" s="322"/>
    </row>
    <row r="323" spans="4:4" x14ac:dyDescent="0.35">
      <c r="D323" s="322"/>
    </row>
    <row r="324" spans="4:4" x14ac:dyDescent="0.35">
      <c r="D324" s="322"/>
    </row>
    <row r="325" spans="4:4" x14ac:dyDescent="0.35">
      <c r="D325" s="322"/>
    </row>
    <row r="326" spans="4:4" x14ac:dyDescent="0.35">
      <c r="D326" s="322"/>
    </row>
    <row r="327" spans="4:4" x14ac:dyDescent="0.35">
      <c r="D327" s="322"/>
    </row>
    <row r="328" spans="4:4" x14ac:dyDescent="0.35">
      <c r="D328" s="322"/>
    </row>
    <row r="329" spans="4:4" x14ac:dyDescent="0.35">
      <c r="D329" s="322"/>
    </row>
    <row r="330" spans="4:4" x14ac:dyDescent="0.35">
      <c r="D330" s="322"/>
    </row>
    <row r="331" spans="4:4" x14ac:dyDescent="0.35">
      <c r="D331" s="322"/>
    </row>
    <row r="332" spans="4:4" x14ac:dyDescent="0.35">
      <c r="D332" s="322"/>
    </row>
    <row r="333" spans="4:4" x14ac:dyDescent="0.35">
      <c r="D333" s="322"/>
    </row>
    <row r="334" spans="4:4" x14ac:dyDescent="0.35">
      <c r="D334" s="322"/>
    </row>
    <row r="335" spans="4:4" x14ac:dyDescent="0.35">
      <c r="D335" s="322"/>
    </row>
    <row r="336" spans="4:4" x14ac:dyDescent="0.35">
      <c r="D336" s="322"/>
    </row>
    <row r="337" spans="4:4" x14ac:dyDescent="0.35">
      <c r="D337" s="322"/>
    </row>
    <row r="338" spans="4:4" x14ac:dyDescent="0.35">
      <c r="D338" s="322"/>
    </row>
    <row r="339" spans="4:4" x14ac:dyDescent="0.35">
      <c r="D339" s="322"/>
    </row>
    <row r="340" spans="4:4" x14ac:dyDescent="0.35">
      <c r="D340" s="322"/>
    </row>
    <row r="341" spans="4:4" x14ac:dyDescent="0.35">
      <c r="D341" s="322"/>
    </row>
    <row r="342" spans="4:4" x14ac:dyDescent="0.35">
      <c r="D342" s="322"/>
    </row>
    <row r="343" spans="4:4" x14ac:dyDescent="0.35">
      <c r="D343" s="322"/>
    </row>
    <row r="344" spans="4:4" x14ac:dyDescent="0.35">
      <c r="D344" s="322"/>
    </row>
    <row r="345" spans="4:4" x14ac:dyDescent="0.35">
      <c r="D345" s="322"/>
    </row>
    <row r="346" spans="4:4" x14ac:dyDescent="0.35">
      <c r="D346" s="322"/>
    </row>
    <row r="347" spans="4:4" x14ac:dyDescent="0.35">
      <c r="D347" s="322"/>
    </row>
    <row r="348" spans="4:4" x14ac:dyDescent="0.35">
      <c r="D348" s="322"/>
    </row>
    <row r="349" spans="4:4" x14ac:dyDescent="0.35">
      <c r="D349" s="322"/>
    </row>
    <row r="350" spans="4:4" x14ac:dyDescent="0.35">
      <c r="D350" s="322"/>
    </row>
    <row r="351" spans="4:4" x14ac:dyDescent="0.35">
      <c r="D351" s="322"/>
    </row>
    <row r="352" spans="4:4" x14ac:dyDescent="0.35">
      <c r="D352" s="322"/>
    </row>
    <row r="353" spans="4:4" x14ac:dyDescent="0.35">
      <c r="D353" s="322"/>
    </row>
    <row r="354" spans="4:4" x14ac:dyDescent="0.35">
      <c r="D354" s="322"/>
    </row>
    <row r="355" spans="4:4" x14ac:dyDescent="0.35">
      <c r="D355" s="322"/>
    </row>
    <row r="356" spans="4:4" x14ac:dyDescent="0.35">
      <c r="D356" s="322"/>
    </row>
    <row r="357" spans="4:4" x14ac:dyDescent="0.35">
      <c r="D357" s="322"/>
    </row>
    <row r="358" spans="4:4" x14ac:dyDescent="0.35">
      <c r="D358" s="322"/>
    </row>
    <row r="359" spans="4:4" x14ac:dyDescent="0.35">
      <c r="D359" s="322"/>
    </row>
    <row r="360" spans="4:4" x14ac:dyDescent="0.35">
      <c r="D360" s="322"/>
    </row>
    <row r="361" spans="4:4" x14ac:dyDescent="0.35">
      <c r="D361" s="322"/>
    </row>
    <row r="362" spans="4:4" x14ac:dyDescent="0.35">
      <c r="D362" s="322"/>
    </row>
    <row r="363" spans="4:4" x14ac:dyDescent="0.35">
      <c r="D363" s="322"/>
    </row>
    <row r="364" spans="4:4" x14ac:dyDescent="0.35">
      <c r="D364" s="322"/>
    </row>
    <row r="365" spans="4:4" x14ac:dyDescent="0.35">
      <c r="D365" s="322"/>
    </row>
    <row r="366" spans="4:4" x14ac:dyDescent="0.35">
      <c r="D366" s="322"/>
    </row>
    <row r="367" spans="4:4" x14ac:dyDescent="0.35">
      <c r="D367" s="322"/>
    </row>
    <row r="368" spans="4:4" x14ac:dyDescent="0.35">
      <c r="D368" s="322"/>
    </row>
    <row r="369" spans="4:4" x14ac:dyDescent="0.35">
      <c r="D369" s="322"/>
    </row>
    <row r="370" spans="4:4" x14ac:dyDescent="0.35">
      <c r="D370" s="322"/>
    </row>
    <row r="371" spans="4:4" x14ac:dyDescent="0.35">
      <c r="D371" s="322"/>
    </row>
    <row r="372" spans="4:4" x14ac:dyDescent="0.35">
      <c r="D372" s="322"/>
    </row>
    <row r="373" spans="4:4" x14ac:dyDescent="0.35">
      <c r="D373" s="322"/>
    </row>
    <row r="374" spans="4:4" x14ac:dyDescent="0.35">
      <c r="D374" s="322"/>
    </row>
    <row r="375" spans="4:4" x14ac:dyDescent="0.35">
      <c r="D375" s="322"/>
    </row>
    <row r="376" spans="4:4" x14ac:dyDescent="0.35">
      <c r="D376" s="322"/>
    </row>
    <row r="377" spans="4:4" x14ac:dyDescent="0.35">
      <c r="D377" s="322"/>
    </row>
    <row r="378" spans="4:4" x14ac:dyDescent="0.35">
      <c r="D378" s="322"/>
    </row>
    <row r="379" spans="4:4" x14ac:dyDescent="0.35">
      <c r="D379" s="322"/>
    </row>
    <row r="380" spans="4:4" x14ac:dyDescent="0.35">
      <c r="D380" s="322"/>
    </row>
    <row r="381" spans="4:4" x14ac:dyDescent="0.35">
      <c r="D381" s="322"/>
    </row>
    <row r="382" spans="4:4" x14ac:dyDescent="0.35">
      <c r="D382" s="322"/>
    </row>
    <row r="383" spans="4:4" x14ac:dyDescent="0.35">
      <c r="D383" s="322"/>
    </row>
    <row r="384" spans="4:4" x14ac:dyDescent="0.35">
      <c r="D384" s="322"/>
    </row>
    <row r="385" spans="4:4" x14ac:dyDescent="0.35">
      <c r="D385" s="322"/>
    </row>
    <row r="386" spans="4:4" x14ac:dyDescent="0.35">
      <c r="D386" s="322"/>
    </row>
    <row r="387" spans="4:4" x14ac:dyDescent="0.35">
      <c r="D387" s="322"/>
    </row>
    <row r="388" spans="4:4" x14ac:dyDescent="0.35">
      <c r="D388" s="322"/>
    </row>
    <row r="389" spans="4:4" x14ac:dyDescent="0.35">
      <c r="D389" s="322"/>
    </row>
    <row r="390" spans="4:4" x14ac:dyDescent="0.35">
      <c r="D390" s="322"/>
    </row>
    <row r="391" spans="4:4" x14ac:dyDescent="0.35">
      <c r="D391" s="322"/>
    </row>
    <row r="392" spans="4:4" x14ac:dyDescent="0.35">
      <c r="D392" s="322"/>
    </row>
    <row r="393" spans="4:4" x14ac:dyDescent="0.35">
      <c r="D393" s="322"/>
    </row>
    <row r="394" spans="4:4" x14ac:dyDescent="0.35">
      <c r="D394" s="322"/>
    </row>
    <row r="395" spans="4:4" x14ac:dyDescent="0.35">
      <c r="D395" s="322"/>
    </row>
    <row r="396" spans="4:4" x14ac:dyDescent="0.35">
      <c r="D396" s="322"/>
    </row>
    <row r="397" spans="4:4" x14ac:dyDescent="0.35">
      <c r="D397" s="322"/>
    </row>
    <row r="398" spans="4:4" x14ac:dyDescent="0.35">
      <c r="D398" s="322"/>
    </row>
    <row r="399" spans="4:4" x14ac:dyDescent="0.35">
      <c r="D399" s="322"/>
    </row>
    <row r="400" spans="4:4" x14ac:dyDescent="0.35">
      <c r="D400" s="322"/>
    </row>
    <row r="401" spans="4:4" x14ac:dyDescent="0.35">
      <c r="D401" s="322"/>
    </row>
    <row r="402" spans="4:4" x14ac:dyDescent="0.35">
      <c r="D402" s="322"/>
    </row>
    <row r="403" spans="4:4" x14ac:dyDescent="0.35">
      <c r="D403" s="322"/>
    </row>
    <row r="404" spans="4:4" x14ac:dyDescent="0.35">
      <c r="D404" s="322"/>
    </row>
    <row r="405" spans="4:4" x14ac:dyDescent="0.35">
      <c r="D405" s="322"/>
    </row>
    <row r="406" spans="4:4" x14ac:dyDescent="0.35">
      <c r="D406" s="322"/>
    </row>
    <row r="407" spans="4:4" x14ac:dyDescent="0.35">
      <c r="D407" s="322"/>
    </row>
    <row r="408" spans="4:4" x14ac:dyDescent="0.35">
      <c r="D408" s="322"/>
    </row>
    <row r="409" spans="4:4" x14ac:dyDescent="0.35">
      <c r="D409" s="322"/>
    </row>
    <row r="410" spans="4:4" x14ac:dyDescent="0.35">
      <c r="D410" s="322"/>
    </row>
    <row r="411" spans="4:4" x14ac:dyDescent="0.35">
      <c r="D411" s="322"/>
    </row>
    <row r="412" spans="4:4" x14ac:dyDescent="0.35">
      <c r="D412" s="322"/>
    </row>
    <row r="413" spans="4:4" x14ac:dyDescent="0.35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" x14ac:dyDescent="0.35"/>
  <cols>
    <col min="1" max="1" width="4.44140625" style="2" customWidth="1"/>
    <col min="2" max="2" width="61.5546875" style="1" customWidth="1"/>
    <col min="3" max="3" width="9.88671875" style="8" customWidth="1"/>
    <col min="4" max="4" width="6.109375" style="14" customWidth="1"/>
  </cols>
  <sheetData>
    <row r="1" spans="1:4" ht="33.75" customHeight="1" x14ac:dyDescent="0.35">
      <c r="A1" s="470" t="str">
        <f>ПРИЛОЖЕНИЕ!B6</f>
        <v>Перечень областных целевых программ на 2007 год</v>
      </c>
      <c r="B1" s="470"/>
      <c r="C1" s="470"/>
    </row>
    <row r="2" spans="1:4" ht="24" customHeight="1" x14ac:dyDescent="0.25">
      <c r="A2" s="474" t="str">
        <f>ПРИЛОЖЕНИЕ!B7</f>
        <v>(в рамках финансирования по соответствующим разделам областного бюджета)</v>
      </c>
      <c r="B2" s="474"/>
      <c r="C2" s="474"/>
    </row>
    <row r="3" spans="1:4" ht="59.25" customHeight="1" x14ac:dyDescent="0.25">
      <c r="A3" s="475" t="s">
        <v>530</v>
      </c>
      <c r="B3" s="475"/>
      <c r="C3" s="475"/>
    </row>
    <row r="4" spans="1:4" ht="54" x14ac:dyDescent="0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5">
      <c r="A5" s="33" t="s">
        <v>102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5">
      <c r="A6" s="33" t="s">
        <v>103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5">
      <c r="A7" s="33" t="s">
        <v>104</v>
      </c>
      <c r="B7" s="33" t="e">
        <f>ПРИЛОЖЕНИЕ!#REF!</f>
        <v>#REF!</v>
      </c>
      <c r="C7" s="30" t="e">
        <f>ПРИЛОЖЕНИЕ!#REF!</f>
        <v>#REF!</v>
      </c>
    </row>
    <row r="8" spans="1:4" ht="57.9" customHeight="1" x14ac:dyDescent="0.25">
      <c r="A8" s="33" t="s">
        <v>105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5">
      <c r="A9" s="33" t="s">
        <v>106</v>
      </c>
      <c r="B9" s="33" t="e">
        <f>ПРИЛОЖЕНИЕ!#REF!</f>
        <v>#REF!</v>
      </c>
      <c r="C9" s="30" t="e">
        <f>ПРИЛОЖЕНИЕ!#REF!</f>
        <v>#REF!</v>
      </c>
      <c r="D9" s="88" t="s">
        <v>433</v>
      </c>
    </row>
    <row r="10" spans="1:4" ht="74.25" customHeight="1" x14ac:dyDescent="0.25">
      <c r="A10" s="33" t="s">
        <v>108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5">
      <c r="A11" s="33" t="s">
        <v>109</v>
      </c>
      <c r="B11" s="33" t="e">
        <f>ПРИЛОЖЕНИЕ!#REF!</f>
        <v>#REF!</v>
      </c>
      <c r="C11" s="30" t="e">
        <f>ПРИЛОЖЕНИЕ!#REF!</f>
        <v>#REF!</v>
      </c>
      <c r="D11" s="88" t="s">
        <v>433</v>
      </c>
    </row>
    <row r="12" spans="1:4" ht="78" customHeight="1" x14ac:dyDescent="0.25">
      <c r="A12" s="33" t="s">
        <v>110</v>
      </c>
      <c r="B12" s="33" t="e">
        <f>ПРИЛОЖЕНИЕ!#REF!</f>
        <v>#REF!</v>
      </c>
      <c r="C12" s="30" t="e">
        <f>ПРИЛОЖЕНИЕ!#REF!</f>
        <v>#REF!</v>
      </c>
      <c r="D12" s="88" t="s">
        <v>433</v>
      </c>
    </row>
    <row r="13" spans="1:4" ht="37.5" customHeight="1" x14ac:dyDescent="0.25">
      <c r="A13" s="33" t="s">
        <v>111</v>
      </c>
      <c r="B13" s="33" t="e">
        <f>ПРИЛОЖЕНИЕ!#REF!</f>
        <v>#REF!</v>
      </c>
      <c r="C13" s="30" t="e">
        <f>ПРИЛОЖЕНИЕ!#REF!</f>
        <v>#REF!</v>
      </c>
      <c r="D13" s="88" t="s">
        <v>433</v>
      </c>
    </row>
    <row r="14" spans="1:4" ht="72.75" customHeight="1" x14ac:dyDescent="0.25">
      <c r="A14" s="33" t="s">
        <v>112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5">
      <c r="A15" s="33" t="s">
        <v>113</v>
      </c>
      <c r="B15" s="33" t="e">
        <f>ПРИЛОЖЕНИЕ!#REF!</f>
        <v>#REF!</v>
      </c>
      <c r="C15" s="30" t="e">
        <f>ПРИЛОЖЕНИЕ!#REF!</f>
        <v>#REF!</v>
      </c>
    </row>
    <row r="16" spans="1:4" ht="75.900000000000006" customHeight="1" x14ac:dyDescent="0.25">
      <c r="A16" s="33" t="s">
        <v>114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5">
      <c r="A17" s="33" t="s">
        <v>115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5">
      <c r="A18" s="33" t="s">
        <v>633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5">
      <c r="A19" s="33" t="s">
        <v>634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5">
      <c r="A20" s="33" t="s">
        <v>255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5">
      <c r="A21" s="33" t="s">
        <v>256</v>
      </c>
      <c r="B21" s="33" t="e">
        <f>ПРИЛОЖЕНИЕ!#REF!</f>
        <v>#REF!</v>
      </c>
      <c r="C21" s="30" t="e">
        <f>ПРИЛОЖЕНИЕ!#REF!</f>
        <v>#REF!</v>
      </c>
      <c r="D21" s="14" t="s">
        <v>278</v>
      </c>
    </row>
    <row r="22" spans="1:4" ht="41.25" customHeight="1" x14ac:dyDescent="0.25">
      <c r="A22" s="33" t="s">
        <v>257</v>
      </c>
      <c r="B22" s="33" t="e">
        <f>ПРИЛОЖЕНИЕ!#REF!</f>
        <v>#REF!</v>
      </c>
      <c r="C22" s="30" t="e">
        <f>ПРИЛОЖЕНИЕ!#REF!</f>
        <v>#REF!</v>
      </c>
      <c r="D22" s="14" t="s">
        <v>278</v>
      </c>
    </row>
    <row r="23" spans="1:4" ht="54.75" customHeight="1" x14ac:dyDescent="0.25">
      <c r="A23" s="33" t="s">
        <v>258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5">
      <c r="A24" s="33" t="s">
        <v>259</v>
      </c>
      <c r="B24" s="33" t="e">
        <f>ПРИЛОЖЕНИЕ!#REF!</f>
        <v>#REF!</v>
      </c>
      <c r="C24" s="30" t="e">
        <f>ПРИЛОЖЕНИЕ!#REF!</f>
        <v>#REF!</v>
      </c>
      <c r="D24" s="14" t="s">
        <v>278</v>
      </c>
    </row>
    <row r="25" spans="1:4" ht="54.75" customHeight="1" x14ac:dyDescent="0.25">
      <c r="A25" s="33" t="s">
        <v>260</v>
      </c>
      <c r="B25" s="33" t="e">
        <f>ПРИЛОЖЕНИЕ!#REF!</f>
        <v>#REF!</v>
      </c>
      <c r="C25" s="30" t="e">
        <f>ПРИЛОЖЕНИЕ!#REF!</f>
        <v>#REF!</v>
      </c>
      <c r="D25" s="88" t="s">
        <v>433</v>
      </c>
    </row>
    <row r="26" spans="1:4" ht="44.25" customHeight="1" x14ac:dyDescent="0.25">
      <c r="A26" s="471" t="s">
        <v>531</v>
      </c>
      <c r="B26" s="472"/>
      <c r="C26" s="473"/>
    </row>
    <row r="27" spans="1:4" ht="75.900000000000006" customHeight="1" x14ac:dyDescent="0.25">
      <c r="A27" s="33" t="s">
        <v>102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5">
      <c r="A28" s="40" t="s">
        <v>103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5">
      <c r="A29" s="33" t="s">
        <v>104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5">
      <c r="A30" s="33" t="s">
        <v>105</v>
      </c>
      <c r="B30" s="40" t="e">
        <f>ПРИЛОЖЕНИЕ!#REF!</f>
        <v>#REF!</v>
      </c>
      <c r="C30" s="90" t="e">
        <f>ПРИЛОЖЕНИЕ!#REF!</f>
        <v>#REF!</v>
      </c>
      <c r="D30" s="14" t="s">
        <v>278</v>
      </c>
    </row>
    <row r="31" spans="1:4" ht="76.5" customHeight="1" x14ac:dyDescent="0.25">
      <c r="A31" s="33" t="s">
        <v>106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5">
      <c r="A32" s="33" t="s">
        <v>108</v>
      </c>
      <c r="B32" s="33" t="e">
        <f>ПРИЛОЖЕНИЕ!#REF!</f>
        <v>#REF!</v>
      </c>
      <c r="C32" s="30" t="e">
        <f>ПРИЛОЖЕНИЕ!#REF!</f>
        <v>#REF!</v>
      </c>
    </row>
    <row r="33" spans="1:4" ht="57.9" customHeight="1" x14ac:dyDescent="0.25">
      <c r="A33" s="33" t="s">
        <v>109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5">
      <c r="A34" s="33" t="s">
        <v>110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5">
      <c r="A35" s="40" t="s">
        <v>111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5">
      <c r="A36" s="33" t="s">
        <v>112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5">
      <c r="A37" s="33" t="s">
        <v>113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5">
      <c r="A38" s="89" t="s">
        <v>114</v>
      </c>
      <c r="B38" s="33" t="e">
        <f>ПРИЛОЖЕНИЕ!#REF!</f>
        <v>#REF!</v>
      </c>
      <c r="C38" s="30" t="e">
        <f>ПРИЛОЖЕНИЕ!#REF!</f>
        <v>#REF!</v>
      </c>
      <c r="D38" s="14" t="s">
        <v>278</v>
      </c>
    </row>
    <row r="39" spans="1:4" ht="111" customHeight="1" x14ac:dyDescent="0.25">
      <c r="A39" s="81" t="s">
        <v>115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5">
      <c r="A40" s="471" t="s">
        <v>432</v>
      </c>
      <c r="B40" s="472"/>
      <c r="C40" s="473"/>
    </row>
    <row r="41" spans="1:4" ht="36" customHeight="1" x14ac:dyDescent="0.25">
      <c r="A41" s="40" t="s">
        <v>102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649999999999999" customHeight="1" x14ac:dyDescent="0.25">
      <c r="A42" s="41"/>
      <c r="B42" s="41" t="e">
        <f>ПРИЛОЖЕНИЕ!#REF!</f>
        <v>#REF!</v>
      </c>
      <c r="C42" s="44"/>
    </row>
    <row r="43" spans="1:4" ht="55.5" customHeight="1" x14ac:dyDescent="0.25">
      <c r="A43" s="42" t="s">
        <v>103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5">
      <c r="A44" s="42" t="s">
        <v>104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5">
      <c r="A45" s="33" t="s">
        <v>105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5">
      <c r="A46" s="33" t="s">
        <v>106</v>
      </c>
      <c r="B46" s="33" t="e">
        <f>ПРИЛОЖЕНИЕ!#REF!</f>
        <v>#REF!</v>
      </c>
      <c r="C46" s="30" t="e">
        <f>ПРИЛОЖЕНИЕ!#REF!</f>
        <v>#REF!</v>
      </c>
      <c r="D46" s="14" t="s">
        <v>278</v>
      </c>
    </row>
    <row r="47" spans="1:4" ht="39" customHeight="1" x14ac:dyDescent="0.25">
      <c r="A47" s="33" t="s">
        <v>108</v>
      </c>
      <c r="B47" s="33" t="e">
        <f>ПРИЛОЖЕНИЕ!#REF!</f>
        <v>#REF!</v>
      </c>
      <c r="C47" s="30" t="e">
        <f>ПРИЛОЖЕНИЕ!#REF!</f>
        <v>#REF!</v>
      </c>
      <c r="D47" s="14" t="s">
        <v>278</v>
      </c>
    </row>
    <row r="48" spans="1:4" ht="53.25" customHeight="1" x14ac:dyDescent="0.25">
      <c r="A48" s="33" t="s">
        <v>109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5">
      <c r="A49" s="33" t="s">
        <v>110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5">
      <c r="A50" s="33" t="s">
        <v>111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5">
      <c r="A51" s="33" t="s">
        <v>112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5">
      <c r="A52" s="33" t="s">
        <v>113</v>
      </c>
      <c r="B52" s="33" t="e">
        <f>ПРИЛОЖЕНИЕ!#REF!</f>
        <v>#REF!</v>
      </c>
      <c r="C52" s="31" t="e">
        <f>ПРИЛОЖЕНИЕ!#REF!</f>
        <v>#REF!</v>
      </c>
      <c r="D52" s="14" t="s">
        <v>278</v>
      </c>
    </row>
    <row r="53" spans="1:4" ht="39" customHeight="1" x14ac:dyDescent="0.25">
      <c r="A53" s="33" t="s">
        <v>114</v>
      </c>
      <c r="B53" s="33" t="e">
        <f>ПРИЛОЖЕНИЕ!#REF!</f>
        <v>#REF!</v>
      </c>
      <c r="C53" s="31" t="e">
        <f>ПРИЛОЖЕНИЕ!#REF!</f>
        <v>#REF!</v>
      </c>
      <c r="D53" s="14" t="s">
        <v>278</v>
      </c>
    </row>
    <row r="54" spans="1:4" ht="37.5" customHeight="1" x14ac:dyDescent="0.25">
      <c r="A54" s="33" t="s">
        <v>115</v>
      </c>
      <c r="B54" s="33" t="e">
        <f>ПРИЛОЖЕНИЕ!#REF!</f>
        <v>#REF!</v>
      </c>
      <c r="C54" s="31" t="e">
        <f>ПРИЛОЖЕНИЕ!#REF!</f>
        <v>#REF!</v>
      </c>
      <c r="D54" s="14" t="s">
        <v>278</v>
      </c>
    </row>
    <row r="55" spans="1:4" ht="56.25" customHeight="1" x14ac:dyDescent="0.25">
      <c r="A55" s="33" t="s">
        <v>633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00000000000006" customHeight="1" x14ac:dyDescent="0.25">
      <c r="A56" s="33" t="s">
        <v>634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5">
      <c r="A57" s="33" t="s">
        <v>255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5">
      <c r="A58" s="33" t="s">
        <v>256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5">
      <c r="A59" s="33" t="s">
        <v>257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5">
      <c r="A60" s="33" t="s">
        <v>258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5">
      <c r="A61" s="33" t="s">
        <v>259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5">
      <c r="A62" s="33" t="s">
        <v>260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5">
      <c r="A63" s="33" t="s">
        <v>261</v>
      </c>
      <c r="B63" s="33" t="e">
        <f>ПРИЛОЖЕНИЕ!#REF!</f>
        <v>#REF!</v>
      </c>
      <c r="C63" s="30">
        <v>1432</v>
      </c>
    </row>
    <row r="64" spans="1:4" ht="73.5" customHeight="1" x14ac:dyDescent="0.25">
      <c r="A64" s="33" t="s">
        <v>262</v>
      </c>
      <c r="B64" s="33" t="e">
        <f>ПРИЛОЖЕНИЕ!#REF!</f>
        <v>#REF!</v>
      </c>
      <c r="C64" s="30">
        <v>1433</v>
      </c>
    </row>
    <row r="65" spans="1:4" ht="75" customHeight="1" x14ac:dyDescent="0.25">
      <c r="A65" s="33" t="s">
        <v>263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5">
      <c r="A66" s="33" t="s">
        <v>264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5">
      <c r="A67" s="33" t="s">
        <v>265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5">
      <c r="A68" s="33" t="s">
        <v>266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5">
      <c r="A69" s="33" t="s">
        <v>267</v>
      </c>
      <c r="B69" s="33" t="e">
        <f>ПРИЛОЖЕНИЕ!#REF!</f>
        <v>#REF!</v>
      </c>
      <c r="C69" s="30" t="e">
        <f>ПРИЛОЖЕНИЕ!#REF!</f>
        <v>#REF!</v>
      </c>
      <c r="D69" s="14" t="s">
        <v>278</v>
      </c>
    </row>
    <row r="70" spans="1:4" ht="55.5" customHeight="1" x14ac:dyDescent="0.25">
      <c r="A70" s="33" t="s">
        <v>268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5">
      <c r="A71" s="33" t="s">
        <v>269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5">
      <c r="A72" s="33" t="s">
        <v>270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5">
      <c r="A73" s="33" t="s">
        <v>271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5">
      <c r="A74" s="40" t="s">
        <v>272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5">
      <c r="A75" s="41"/>
      <c r="B75" s="41" t="e">
        <f>ПРИЛОЖЕНИЕ!#REF!</f>
        <v>#REF!</v>
      </c>
      <c r="C75" s="37"/>
    </row>
    <row r="76" spans="1:4" ht="55.5" customHeight="1" x14ac:dyDescent="0.25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5">
      <c r="A77" s="33" t="s">
        <v>273</v>
      </c>
      <c r="B77" s="33" t="e">
        <f>ПРИЛОЖЕНИЕ!#REF!</f>
        <v>#REF!</v>
      </c>
      <c r="C77" s="31" t="e">
        <f>ПРИЛОЖЕНИЕ!#REF!</f>
        <v>#REF!</v>
      </c>
      <c r="D77" s="14" t="s">
        <v>278</v>
      </c>
    </row>
    <row r="78" spans="1:4" ht="36" customHeight="1" x14ac:dyDescent="0.25">
      <c r="A78" s="33" t="s">
        <v>274</v>
      </c>
      <c r="B78" s="33" t="e">
        <f>ПРИЛОЖЕНИЕ!#REF!</f>
        <v>#REF!</v>
      </c>
      <c r="C78" s="31" t="e">
        <f>ПРИЛОЖЕНИЕ!#REF!</f>
        <v>#REF!</v>
      </c>
      <c r="D78" s="14" t="s">
        <v>278</v>
      </c>
    </row>
    <row r="79" spans="1:4" ht="34.65" customHeight="1" x14ac:dyDescent="0.25">
      <c r="A79" s="81" t="s">
        <v>275</v>
      </c>
      <c r="B79" s="33" t="e">
        <f>ПРИЛОЖЕНИЕ!#REF!</f>
        <v>#REF!</v>
      </c>
      <c r="C79" s="30" t="e">
        <f>ПРИЛОЖЕНИЕ!#REF!</f>
        <v>#REF!</v>
      </c>
      <c r="D79" s="88" t="s">
        <v>433</v>
      </c>
    </row>
    <row r="81" spans="1:3" x14ac:dyDescent="0.35">
      <c r="A81" s="35"/>
      <c r="C81" s="39"/>
    </row>
    <row r="82" spans="1:3" x14ac:dyDescent="0.35">
      <c r="A82" s="35"/>
    </row>
    <row r="83" spans="1:3" x14ac:dyDescent="0.35">
      <c r="A83" s="35"/>
    </row>
    <row r="84" spans="1:3" x14ac:dyDescent="0.35">
      <c r="A84" s="35"/>
    </row>
    <row r="85" spans="1:3" x14ac:dyDescent="0.35">
      <c r="A85" s="35"/>
    </row>
    <row r="86" spans="1:3" x14ac:dyDescent="0.35">
      <c r="A86" s="35"/>
    </row>
    <row r="87" spans="1:3" x14ac:dyDescent="0.35">
      <c r="A87" s="35"/>
    </row>
    <row r="88" spans="1:3" x14ac:dyDescent="0.35">
      <c r="A88" s="35"/>
    </row>
    <row r="89" spans="1:3" x14ac:dyDescent="0.35">
      <c r="A89" s="35"/>
    </row>
    <row r="90" spans="1:3" x14ac:dyDescent="0.35">
      <c r="A90" s="35"/>
    </row>
    <row r="91" spans="1:3" x14ac:dyDescent="0.35">
      <c r="A91" s="35"/>
    </row>
    <row r="92" spans="1:3" x14ac:dyDescent="0.35">
      <c r="A92" s="35"/>
    </row>
    <row r="93" spans="1:3" x14ac:dyDescent="0.35">
      <c r="A93" s="35"/>
    </row>
    <row r="94" spans="1:3" x14ac:dyDescent="0.35">
      <c r="A94" s="35"/>
    </row>
    <row r="95" spans="1:3" x14ac:dyDescent="0.35">
      <c r="A95" s="35"/>
    </row>
    <row r="96" spans="1:3" x14ac:dyDescent="0.35">
      <c r="A96" s="35"/>
    </row>
    <row r="97" spans="1:1" x14ac:dyDescent="0.35">
      <c r="A97" s="35"/>
    </row>
    <row r="98" spans="1:1" x14ac:dyDescent="0.35">
      <c r="A98" s="35"/>
    </row>
    <row r="99" spans="1:1" x14ac:dyDescent="0.35">
      <c r="A99" s="35"/>
    </row>
    <row r="100" spans="1:1" x14ac:dyDescent="0.35">
      <c r="A100" s="35"/>
    </row>
    <row r="101" spans="1:1" x14ac:dyDescent="0.35">
      <c r="A101" s="35"/>
    </row>
    <row r="102" spans="1:1" x14ac:dyDescent="0.35">
      <c r="A102" s="35"/>
    </row>
    <row r="103" spans="1:1" x14ac:dyDescent="0.35">
      <c r="A103" s="35"/>
    </row>
    <row r="104" spans="1:1" x14ac:dyDescent="0.35">
      <c r="A104" s="35"/>
    </row>
    <row r="105" spans="1:1" x14ac:dyDescent="0.35">
      <c r="A105" s="35"/>
    </row>
    <row r="106" spans="1:1" x14ac:dyDescent="0.35">
      <c r="A106" s="35"/>
    </row>
    <row r="107" spans="1:1" x14ac:dyDescent="0.35">
      <c r="A107" s="35"/>
    </row>
    <row r="108" spans="1:1" x14ac:dyDescent="0.35">
      <c r="A108" s="35"/>
    </row>
    <row r="109" spans="1:1" x14ac:dyDescent="0.35">
      <c r="A109" s="35"/>
    </row>
    <row r="110" spans="1:1" x14ac:dyDescent="0.35">
      <c r="A110" s="35"/>
    </row>
    <row r="111" spans="1:1" x14ac:dyDescent="0.35">
      <c r="A111" s="35"/>
    </row>
    <row r="112" spans="1:1" x14ac:dyDescent="0.35">
      <c r="A112" s="35"/>
    </row>
    <row r="113" spans="1:1" x14ac:dyDescent="0.35">
      <c r="A113" s="35"/>
    </row>
    <row r="114" spans="1:1" x14ac:dyDescent="0.35">
      <c r="A114" s="35"/>
    </row>
    <row r="115" spans="1:1" x14ac:dyDescent="0.35">
      <c r="A115" s="35"/>
    </row>
    <row r="116" spans="1:1" x14ac:dyDescent="0.35">
      <c r="A116" s="35"/>
    </row>
    <row r="117" spans="1:1" x14ac:dyDescent="0.35">
      <c r="A117" s="35"/>
    </row>
    <row r="118" spans="1:1" x14ac:dyDescent="0.35">
      <c r="A118" s="35"/>
    </row>
    <row r="119" spans="1:1" x14ac:dyDescent="0.35">
      <c r="A119" s="35"/>
    </row>
    <row r="120" spans="1:1" x14ac:dyDescent="0.35">
      <c r="A120" s="35"/>
    </row>
    <row r="121" spans="1:1" x14ac:dyDescent="0.35">
      <c r="A121" s="35"/>
    </row>
    <row r="122" spans="1:1" x14ac:dyDescent="0.35">
      <c r="A122" s="35"/>
    </row>
    <row r="123" spans="1:1" x14ac:dyDescent="0.35">
      <c r="A123" s="35"/>
    </row>
    <row r="124" spans="1:1" x14ac:dyDescent="0.35">
      <c r="A124" s="35"/>
    </row>
    <row r="125" spans="1:1" x14ac:dyDescent="0.35">
      <c r="A125" s="35"/>
    </row>
    <row r="126" spans="1:1" x14ac:dyDescent="0.35">
      <c r="A126" s="35"/>
    </row>
    <row r="127" spans="1:1" x14ac:dyDescent="0.35">
      <c r="A127" s="35"/>
    </row>
    <row r="128" spans="1:1" x14ac:dyDescent="0.35">
      <c r="A128" s="35"/>
    </row>
    <row r="129" spans="1:1" x14ac:dyDescent="0.35">
      <c r="A129" s="35"/>
    </row>
    <row r="130" spans="1:1" x14ac:dyDescent="0.35">
      <c r="A130" s="35"/>
    </row>
    <row r="131" spans="1:1" x14ac:dyDescent="0.35">
      <c r="A131" s="35"/>
    </row>
    <row r="132" spans="1:1" x14ac:dyDescent="0.35">
      <c r="A132" s="35"/>
    </row>
    <row r="133" spans="1:1" x14ac:dyDescent="0.35">
      <c r="A133" s="35"/>
    </row>
    <row r="134" spans="1:1" x14ac:dyDescent="0.35">
      <c r="A134" s="35"/>
    </row>
    <row r="135" spans="1:1" x14ac:dyDescent="0.35">
      <c r="A135" s="35"/>
    </row>
    <row r="136" spans="1:1" x14ac:dyDescent="0.35">
      <c r="A136" s="35"/>
    </row>
    <row r="137" spans="1:1" x14ac:dyDescent="0.35">
      <c r="A137" s="35"/>
    </row>
    <row r="138" spans="1:1" x14ac:dyDescent="0.35">
      <c r="A138" s="35"/>
    </row>
    <row r="139" spans="1:1" x14ac:dyDescent="0.35">
      <c r="A139" s="35"/>
    </row>
    <row r="140" spans="1:1" x14ac:dyDescent="0.35">
      <c r="A140" s="35"/>
    </row>
    <row r="141" spans="1:1" x14ac:dyDescent="0.35">
      <c r="A141" s="35"/>
    </row>
    <row r="142" spans="1:1" x14ac:dyDescent="0.35">
      <c r="A142" s="35"/>
    </row>
    <row r="143" spans="1:1" x14ac:dyDescent="0.35">
      <c r="A143" s="35"/>
    </row>
    <row r="144" spans="1:1" x14ac:dyDescent="0.35">
      <c r="A144" s="35"/>
    </row>
    <row r="145" spans="1:1" x14ac:dyDescent="0.35">
      <c r="A145" s="35"/>
    </row>
    <row r="146" spans="1:1" x14ac:dyDescent="0.35">
      <c r="A146" s="35"/>
    </row>
    <row r="147" spans="1:1" x14ac:dyDescent="0.35">
      <c r="A147" s="35"/>
    </row>
    <row r="148" spans="1:1" x14ac:dyDescent="0.35">
      <c r="A148" s="35"/>
    </row>
    <row r="149" spans="1:1" x14ac:dyDescent="0.35">
      <c r="A149" s="35"/>
    </row>
    <row r="150" spans="1:1" x14ac:dyDescent="0.35">
      <c r="A150" s="35"/>
    </row>
    <row r="151" spans="1:1" x14ac:dyDescent="0.35">
      <c r="A151" s="35"/>
    </row>
    <row r="152" spans="1:1" x14ac:dyDescent="0.35">
      <c r="A152" s="35"/>
    </row>
    <row r="153" spans="1:1" x14ac:dyDescent="0.35">
      <c r="A153" s="35"/>
    </row>
    <row r="154" spans="1:1" x14ac:dyDescent="0.35">
      <c r="A154" s="35"/>
    </row>
    <row r="155" spans="1:1" x14ac:dyDescent="0.35">
      <c r="A155" s="35"/>
    </row>
    <row r="156" spans="1:1" x14ac:dyDescent="0.35">
      <c r="A156" s="35"/>
    </row>
    <row r="157" spans="1:1" x14ac:dyDescent="0.35">
      <c r="A157" s="35"/>
    </row>
    <row r="158" spans="1:1" x14ac:dyDescent="0.35">
      <c r="A158" s="35"/>
    </row>
    <row r="159" spans="1:1" x14ac:dyDescent="0.35">
      <c r="A159" s="35"/>
    </row>
    <row r="160" spans="1:1" x14ac:dyDescent="0.35">
      <c r="A160" s="35"/>
    </row>
    <row r="161" spans="1:1" x14ac:dyDescent="0.35">
      <c r="A161" s="35"/>
    </row>
    <row r="162" spans="1:1" x14ac:dyDescent="0.35">
      <c r="A162" s="35"/>
    </row>
    <row r="163" spans="1:1" x14ac:dyDescent="0.35">
      <c r="A163" s="35"/>
    </row>
    <row r="164" spans="1:1" x14ac:dyDescent="0.35">
      <c r="A164" s="35"/>
    </row>
    <row r="165" spans="1:1" x14ac:dyDescent="0.35">
      <c r="A165" s="35"/>
    </row>
    <row r="166" spans="1:1" x14ac:dyDescent="0.35">
      <c r="A166" s="35"/>
    </row>
    <row r="167" spans="1:1" x14ac:dyDescent="0.35">
      <c r="A167" s="35"/>
    </row>
    <row r="168" spans="1:1" x14ac:dyDescent="0.35">
      <c r="A168" s="35"/>
    </row>
    <row r="169" spans="1:1" x14ac:dyDescent="0.35">
      <c r="A169" s="35"/>
    </row>
    <row r="170" spans="1:1" x14ac:dyDescent="0.35">
      <c r="A170" s="35"/>
    </row>
    <row r="171" spans="1:1" x14ac:dyDescent="0.35">
      <c r="A171" s="35"/>
    </row>
    <row r="172" spans="1:1" x14ac:dyDescent="0.35">
      <c r="A172" s="35"/>
    </row>
    <row r="173" spans="1:1" x14ac:dyDescent="0.35">
      <c r="A173" s="35"/>
    </row>
    <row r="174" spans="1:1" x14ac:dyDescent="0.35">
      <c r="A174" s="35"/>
    </row>
    <row r="175" spans="1:1" x14ac:dyDescent="0.35">
      <c r="A175" s="35"/>
    </row>
    <row r="176" spans="1:1" x14ac:dyDescent="0.35">
      <c r="A176" s="35"/>
    </row>
    <row r="177" spans="1:1" x14ac:dyDescent="0.35">
      <c r="A177" s="35"/>
    </row>
    <row r="178" spans="1:1" x14ac:dyDescent="0.35">
      <c r="A178" s="35"/>
    </row>
    <row r="179" spans="1:1" x14ac:dyDescent="0.35">
      <c r="A179" s="35"/>
    </row>
    <row r="180" spans="1:1" x14ac:dyDescent="0.35">
      <c r="A180" s="35"/>
    </row>
    <row r="181" spans="1:1" x14ac:dyDescent="0.35">
      <c r="A181" s="35"/>
    </row>
    <row r="182" spans="1:1" x14ac:dyDescent="0.35">
      <c r="A182" s="35"/>
    </row>
    <row r="183" spans="1:1" x14ac:dyDescent="0.35">
      <c r="A183" s="35"/>
    </row>
    <row r="184" spans="1:1" x14ac:dyDescent="0.35">
      <c r="A184" s="35"/>
    </row>
    <row r="185" spans="1:1" x14ac:dyDescent="0.35">
      <c r="A185" s="35"/>
    </row>
    <row r="186" spans="1:1" x14ac:dyDescent="0.35">
      <c r="A186" s="35"/>
    </row>
    <row r="187" spans="1:1" x14ac:dyDescent="0.35">
      <c r="A187" s="35"/>
    </row>
    <row r="188" spans="1:1" x14ac:dyDescent="0.35">
      <c r="A188" s="35"/>
    </row>
    <row r="189" spans="1:1" x14ac:dyDescent="0.35">
      <c r="A189" s="35"/>
    </row>
    <row r="190" spans="1:1" x14ac:dyDescent="0.35">
      <c r="A190" s="35"/>
    </row>
    <row r="191" spans="1:1" x14ac:dyDescent="0.35">
      <c r="A191" s="35"/>
    </row>
    <row r="192" spans="1:1" x14ac:dyDescent="0.35">
      <c r="A192" s="35"/>
    </row>
    <row r="193" spans="1:1" x14ac:dyDescent="0.35">
      <c r="A193" s="35"/>
    </row>
    <row r="194" spans="1:1" x14ac:dyDescent="0.35">
      <c r="A194" s="35"/>
    </row>
    <row r="195" spans="1:1" x14ac:dyDescent="0.35">
      <c r="A195" s="35"/>
    </row>
    <row r="196" spans="1:1" x14ac:dyDescent="0.35">
      <c r="A196" s="35"/>
    </row>
    <row r="197" spans="1:1" x14ac:dyDescent="0.35">
      <c r="A197" s="35"/>
    </row>
    <row r="198" spans="1:1" x14ac:dyDescent="0.35">
      <c r="A198" s="35"/>
    </row>
    <row r="199" spans="1:1" x14ac:dyDescent="0.35">
      <c r="A199" s="35"/>
    </row>
    <row r="200" spans="1:1" x14ac:dyDescent="0.35">
      <c r="A200" s="35"/>
    </row>
    <row r="201" spans="1:1" x14ac:dyDescent="0.35">
      <c r="A201" s="35"/>
    </row>
    <row r="202" spans="1:1" x14ac:dyDescent="0.35">
      <c r="A202" s="35"/>
    </row>
    <row r="203" spans="1:1" x14ac:dyDescent="0.35">
      <c r="A203" s="35"/>
    </row>
    <row r="204" spans="1:1" x14ac:dyDescent="0.35">
      <c r="A204" s="35"/>
    </row>
    <row r="205" spans="1:1" x14ac:dyDescent="0.35">
      <c r="A205" s="35"/>
    </row>
    <row r="206" spans="1:1" x14ac:dyDescent="0.35">
      <c r="A206" s="35"/>
    </row>
    <row r="207" spans="1:1" x14ac:dyDescent="0.35">
      <c r="A207" s="35"/>
    </row>
    <row r="208" spans="1:1" x14ac:dyDescent="0.35">
      <c r="A208" s="35"/>
    </row>
    <row r="209" spans="1:1" x14ac:dyDescent="0.35">
      <c r="A209" s="35"/>
    </row>
    <row r="210" spans="1:1" x14ac:dyDescent="0.35">
      <c r="A210" s="35"/>
    </row>
    <row r="211" spans="1:1" x14ac:dyDescent="0.35">
      <c r="A211" s="35"/>
    </row>
    <row r="212" spans="1:1" x14ac:dyDescent="0.35">
      <c r="A212" s="35"/>
    </row>
    <row r="213" spans="1:1" x14ac:dyDescent="0.35">
      <c r="A213" s="35"/>
    </row>
    <row r="214" spans="1:1" x14ac:dyDescent="0.35">
      <c r="A214" s="35"/>
    </row>
    <row r="215" spans="1:1" x14ac:dyDescent="0.35">
      <c r="A215" s="35"/>
    </row>
    <row r="216" spans="1:1" x14ac:dyDescent="0.35">
      <c r="A216" s="35"/>
    </row>
    <row r="217" spans="1:1" x14ac:dyDescent="0.35">
      <c r="A217" s="35"/>
    </row>
    <row r="218" spans="1:1" x14ac:dyDescent="0.35">
      <c r="A218" s="35"/>
    </row>
    <row r="219" spans="1:1" x14ac:dyDescent="0.35">
      <c r="A219" s="35"/>
    </row>
    <row r="220" spans="1:1" x14ac:dyDescent="0.35">
      <c r="A220" s="35"/>
    </row>
    <row r="221" spans="1:1" x14ac:dyDescent="0.35">
      <c r="A221" s="35"/>
    </row>
    <row r="222" spans="1:1" x14ac:dyDescent="0.35">
      <c r="A222" s="35"/>
    </row>
    <row r="223" spans="1:1" x14ac:dyDescent="0.35">
      <c r="A223" s="35"/>
    </row>
    <row r="224" spans="1:1" x14ac:dyDescent="0.35">
      <c r="A224" s="35"/>
    </row>
    <row r="225" spans="1:1" x14ac:dyDescent="0.35">
      <c r="A225" s="35"/>
    </row>
    <row r="226" spans="1:1" x14ac:dyDescent="0.35">
      <c r="A226" s="35"/>
    </row>
    <row r="227" spans="1:1" x14ac:dyDescent="0.35">
      <c r="A227" s="35"/>
    </row>
    <row r="228" spans="1:1" x14ac:dyDescent="0.35">
      <c r="A228" s="35"/>
    </row>
    <row r="229" spans="1:1" x14ac:dyDescent="0.35">
      <c r="A229" s="35"/>
    </row>
    <row r="230" spans="1:1" x14ac:dyDescent="0.35">
      <c r="A230" s="35"/>
    </row>
    <row r="231" spans="1:1" x14ac:dyDescent="0.35">
      <c r="A231" s="35"/>
    </row>
    <row r="232" spans="1:1" x14ac:dyDescent="0.35">
      <c r="A232" s="35"/>
    </row>
    <row r="233" spans="1:1" x14ac:dyDescent="0.35">
      <c r="A233" s="35"/>
    </row>
    <row r="234" spans="1:1" x14ac:dyDescent="0.35">
      <c r="A234" s="35"/>
    </row>
    <row r="235" spans="1:1" x14ac:dyDescent="0.35">
      <c r="A235" s="35"/>
    </row>
    <row r="236" spans="1:1" x14ac:dyDescent="0.35">
      <c r="A236" s="35"/>
    </row>
    <row r="237" spans="1:1" x14ac:dyDescent="0.35">
      <c r="A237" s="35"/>
    </row>
    <row r="238" spans="1:1" x14ac:dyDescent="0.35">
      <c r="A238" s="35"/>
    </row>
    <row r="239" spans="1:1" x14ac:dyDescent="0.35">
      <c r="A239" s="35"/>
    </row>
    <row r="240" spans="1:1" x14ac:dyDescent="0.35">
      <c r="A240" s="35"/>
    </row>
    <row r="241" spans="1:1" x14ac:dyDescent="0.35">
      <c r="A241" s="35"/>
    </row>
    <row r="242" spans="1:1" x14ac:dyDescent="0.35">
      <c r="A242" s="35"/>
    </row>
    <row r="243" spans="1:1" x14ac:dyDescent="0.35">
      <c r="A243" s="35"/>
    </row>
    <row r="244" spans="1:1" x14ac:dyDescent="0.35">
      <c r="A244" s="35"/>
    </row>
    <row r="245" spans="1:1" x14ac:dyDescent="0.35">
      <c r="A245" s="35"/>
    </row>
    <row r="246" spans="1:1" x14ac:dyDescent="0.35">
      <c r="A246" s="35"/>
    </row>
    <row r="247" spans="1:1" x14ac:dyDescent="0.35">
      <c r="A247" s="35"/>
    </row>
    <row r="248" spans="1:1" x14ac:dyDescent="0.35">
      <c r="A248" s="35"/>
    </row>
    <row r="249" spans="1:1" x14ac:dyDescent="0.35">
      <c r="A249" s="35"/>
    </row>
    <row r="250" spans="1:1" x14ac:dyDescent="0.35">
      <c r="A250" s="35"/>
    </row>
    <row r="251" spans="1:1" x14ac:dyDescent="0.35">
      <c r="A251" s="35"/>
    </row>
    <row r="252" spans="1:1" x14ac:dyDescent="0.35">
      <c r="A252" s="35"/>
    </row>
    <row r="253" spans="1:1" x14ac:dyDescent="0.35">
      <c r="A253" s="35"/>
    </row>
    <row r="254" spans="1:1" x14ac:dyDescent="0.35">
      <c r="A254" s="35"/>
    </row>
    <row r="255" spans="1:1" x14ac:dyDescent="0.35">
      <c r="A255" s="35"/>
    </row>
    <row r="256" spans="1:1" x14ac:dyDescent="0.35">
      <c r="A256" s="35"/>
    </row>
    <row r="257" spans="1:1" x14ac:dyDescent="0.35">
      <c r="A257" s="35"/>
    </row>
    <row r="258" spans="1:1" x14ac:dyDescent="0.35">
      <c r="A258" s="35"/>
    </row>
    <row r="259" spans="1:1" x14ac:dyDescent="0.35">
      <c r="A259" s="35"/>
    </row>
    <row r="260" spans="1:1" x14ac:dyDescent="0.35">
      <c r="A260" s="35"/>
    </row>
    <row r="261" spans="1:1" x14ac:dyDescent="0.35">
      <c r="A261" s="35"/>
    </row>
    <row r="262" spans="1:1" x14ac:dyDescent="0.35">
      <c r="A262" s="35"/>
    </row>
    <row r="263" spans="1:1" x14ac:dyDescent="0.35">
      <c r="A263" s="35"/>
    </row>
    <row r="264" spans="1:1" x14ac:dyDescent="0.35">
      <c r="A264" s="35"/>
    </row>
    <row r="265" spans="1:1" x14ac:dyDescent="0.35">
      <c r="A265" s="35"/>
    </row>
    <row r="266" spans="1:1" x14ac:dyDescent="0.35">
      <c r="A266" s="35"/>
    </row>
    <row r="267" spans="1:1" x14ac:dyDescent="0.35">
      <c r="A267" s="35"/>
    </row>
    <row r="268" spans="1:1" x14ac:dyDescent="0.35">
      <c r="A268" s="35"/>
    </row>
    <row r="269" spans="1:1" x14ac:dyDescent="0.35">
      <c r="A269" s="35"/>
    </row>
    <row r="270" spans="1:1" x14ac:dyDescent="0.35">
      <c r="A270" s="35"/>
    </row>
    <row r="271" spans="1:1" x14ac:dyDescent="0.35">
      <c r="A271" s="35"/>
    </row>
    <row r="272" spans="1:1" x14ac:dyDescent="0.35">
      <c r="A272" s="35"/>
    </row>
    <row r="273" spans="1:1" x14ac:dyDescent="0.35">
      <c r="A273" s="35"/>
    </row>
    <row r="274" spans="1:1" x14ac:dyDescent="0.35">
      <c r="A274" s="35"/>
    </row>
    <row r="275" spans="1:1" x14ac:dyDescent="0.35">
      <c r="A275" s="35"/>
    </row>
    <row r="276" spans="1:1" x14ac:dyDescent="0.35">
      <c r="A276" s="35"/>
    </row>
    <row r="277" spans="1:1" x14ac:dyDescent="0.35">
      <c r="A277" s="35"/>
    </row>
    <row r="278" spans="1:1" x14ac:dyDescent="0.35">
      <c r="A278" s="35"/>
    </row>
    <row r="279" spans="1:1" x14ac:dyDescent="0.35">
      <c r="A279" s="35"/>
    </row>
    <row r="280" spans="1:1" x14ac:dyDescent="0.35">
      <c r="A280" s="35"/>
    </row>
    <row r="281" spans="1:1" x14ac:dyDescent="0.35">
      <c r="A281" s="35"/>
    </row>
    <row r="282" spans="1:1" x14ac:dyDescent="0.35">
      <c r="A282" s="35"/>
    </row>
    <row r="283" spans="1:1" x14ac:dyDescent="0.35">
      <c r="A283" s="35"/>
    </row>
    <row r="284" spans="1:1" x14ac:dyDescent="0.35">
      <c r="A284" s="35"/>
    </row>
    <row r="285" spans="1:1" x14ac:dyDescent="0.35">
      <c r="A285" s="35"/>
    </row>
    <row r="286" spans="1:1" x14ac:dyDescent="0.35">
      <c r="A286" s="35"/>
    </row>
    <row r="287" spans="1:1" x14ac:dyDescent="0.35">
      <c r="A287" s="35"/>
    </row>
    <row r="288" spans="1:1" x14ac:dyDescent="0.35">
      <c r="A288" s="35"/>
    </row>
    <row r="289" spans="1:1" x14ac:dyDescent="0.35">
      <c r="A289" s="35"/>
    </row>
    <row r="290" spans="1:1" x14ac:dyDescent="0.35">
      <c r="A290" s="35"/>
    </row>
    <row r="291" spans="1:1" x14ac:dyDescent="0.35">
      <c r="A291" s="35"/>
    </row>
    <row r="292" spans="1:1" x14ac:dyDescent="0.35">
      <c r="A292" s="35"/>
    </row>
    <row r="293" spans="1:1" x14ac:dyDescent="0.35">
      <c r="A293" s="35"/>
    </row>
    <row r="294" spans="1:1" x14ac:dyDescent="0.35">
      <c r="A294" s="35"/>
    </row>
    <row r="295" spans="1:1" x14ac:dyDescent="0.35">
      <c r="A295" s="35"/>
    </row>
    <row r="296" spans="1:1" x14ac:dyDescent="0.35">
      <c r="A296" s="35"/>
    </row>
    <row r="297" spans="1:1" x14ac:dyDescent="0.35">
      <c r="A297" s="35"/>
    </row>
    <row r="298" spans="1:1" x14ac:dyDescent="0.35">
      <c r="A298" s="35"/>
    </row>
    <row r="299" spans="1:1" x14ac:dyDescent="0.35">
      <c r="A299" s="35"/>
    </row>
    <row r="300" spans="1:1" x14ac:dyDescent="0.35">
      <c r="A300" s="35"/>
    </row>
    <row r="301" spans="1:1" x14ac:dyDescent="0.35">
      <c r="A301" s="35"/>
    </row>
    <row r="302" spans="1:1" x14ac:dyDescent="0.35">
      <c r="A302" s="35"/>
    </row>
    <row r="303" spans="1:1" x14ac:dyDescent="0.35">
      <c r="A303" s="35"/>
    </row>
    <row r="304" spans="1:1" x14ac:dyDescent="0.35">
      <c r="A304" s="35"/>
    </row>
    <row r="305" spans="1:1" x14ac:dyDescent="0.35">
      <c r="A305" s="35"/>
    </row>
    <row r="306" spans="1:1" x14ac:dyDescent="0.35">
      <c r="A306" s="35"/>
    </row>
    <row r="307" spans="1:1" x14ac:dyDescent="0.35">
      <c r="A307" s="35"/>
    </row>
    <row r="308" spans="1:1" x14ac:dyDescent="0.35">
      <c r="A308" s="35"/>
    </row>
    <row r="309" spans="1:1" x14ac:dyDescent="0.35">
      <c r="A309" s="35"/>
    </row>
    <row r="310" spans="1:1" x14ac:dyDescent="0.35">
      <c r="A310" s="35"/>
    </row>
    <row r="311" spans="1:1" x14ac:dyDescent="0.35">
      <c r="A311" s="35"/>
    </row>
    <row r="312" spans="1:1" x14ac:dyDescent="0.35">
      <c r="A312" s="35"/>
    </row>
    <row r="313" spans="1:1" x14ac:dyDescent="0.35">
      <c r="A313" s="35"/>
    </row>
    <row r="314" spans="1:1" x14ac:dyDescent="0.35">
      <c r="A314" s="35"/>
    </row>
    <row r="315" spans="1:1" x14ac:dyDescent="0.35">
      <c r="A315" s="35"/>
    </row>
    <row r="316" spans="1:1" x14ac:dyDescent="0.35">
      <c r="A316" s="35"/>
    </row>
    <row r="317" spans="1:1" x14ac:dyDescent="0.35">
      <c r="A317" s="35"/>
    </row>
    <row r="318" spans="1:1" x14ac:dyDescent="0.35">
      <c r="A318" s="35"/>
    </row>
    <row r="319" spans="1:1" x14ac:dyDescent="0.35">
      <c r="A319" s="35"/>
    </row>
    <row r="320" spans="1:1" x14ac:dyDescent="0.35">
      <c r="A320" s="35"/>
    </row>
    <row r="321" spans="1:1" x14ac:dyDescent="0.35">
      <c r="A321" s="35"/>
    </row>
    <row r="322" spans="1:1" x14ac:dyDescent="0.35">
      <c r="A322" s="35"/>
    </row>
    <row r="323" spans="1:1" x14ac:dyDescent="0.35">
      <c r="A323" s="35"/>
    </row>
    <row r="324" spans="1:1" x14ac:dyDescent="0.35">
      <c r="A324" s="35"/>
    </row>
    <row r="325" spans="1:1" x14ac:dyDescent="0.35">
      <c r="A325" s="35"/>
    </row>
    <row r="326" spans="1:1" x14ac:dyDescent="0.35">
      <c r="A326" s="35"/>
    </row>
    <row r="327" spans="1:1" x14ac:dyDescent="0.35">
      <c r="A327" s="35"/>
    </row>
    <row r="328" spans="1:1" x14ac:dyDescent="0.35">
      <c r="A328" s="35"/>
    </row>
    <row r="329" spans="1:1" x14ac:dyDescent="0.35">
      <c r="A329" s="35"/>
    </row>
    <row r="330" spans="1:1" x14ac:dyDescent="0.35">
      <c r="A330" s="35"/>
    </row>
    <row r="331" spans="1:1" x14ac:dyDescent="0.35">
      <c r="A331" s="35"/>
    </row>
    <row r="332" spans="1:1" x14ac:dyDescent="0.35">
      <c r="A332" s="35"/>
    </row>
    <row r="333" spans="1:1" x14ac:dyDescent="0.35">
      <c r="A333" s="35"/>
    </row>
    <row r="334" spans="1:1" x14ac:dyDescent="0.35">
      <c r="A334" s="35"/>
    </row>
    <row r="335" spans="1:1" x14ac:dyDescent="0.35">
      <c r="A335" s="35"/>
    </row>
    <row r="336" spans="1:1" x14ac:dyDescent="0.35">
      <c r="A336" s="35"/>
    </row>
    <row r="337" spans="1:1" x14ac:dyDescent="0.35">
      <c r="A337" s="35"/>
    </row>
    <row r="338" spans="1:1" x14ac:dyDescent="0.35">
      <c r="A338" s="35"/>
    </row>
    <row r="339" spans="1:1" x14ac:dyDescent="0.35">
      <c r="A339" s="35"/>
    </row>
    <row r="340" spans="1:1" x14ac:dyDescent="0.35">
      <c r="A340" s="35"/>
    </row>
    <row r="341" spans="1:1" x14ac:dyDescent="0.35">
      <c r="A341" s="35"/>
    </row>
    <row r="342" spans="1:1" x14ac:dyDescent="0.35">
      <c r="A342" s="35"/>
    </row>
    <row r="343" spans="1:1" x14ac:dyDescent="0.35">
      <c r="A343" s="35"/>
    </row>
    <row r="344" spans="1:1" x14ac:dyDescent="0.35">
      <c r="A344" s="35"/>
    </row>
    <row r="345" spans="1:1" x14ac:dyDescent="0.35">
      <c r="A345" s="35"/>
    </row>
    <row r="346" spans="1:1" x14ac:dyDescent="0.35">
      <c r="A346" s="35"/>
    </row>
    <row r="347" spans="1:1" x14ac:dyDescent="0.35">
      <c r="A347" s="35"/>
    </row>
    <row r="348" spans="1:1" x14ac:dyDescent="0.35">
      <c r="A348" s="35"/>
    </row>
    <row r="349" spans="1:1" x14ac:dyDescent="0.35">
      <c r="A349" s="35"/>
    </row>
    <row r="350" spans="1:1" x14ac:dyDescent="0.35">
      <c r="A350" s="35"/>
    </row>
    <row r="351" spans="1:1" x14ac:dyDescent="0.35">
      <c r="A351" s="35"/>
    </row>
    <row r="352" spans="1:1" x14ac:dyDescent="0.35">
      <c r="A352" s="35"/>
    </row>
    <row r="353" spans="1:1" x14ac:dyDescent="0.35">
      <c r="A353" s="35"/>
    </row>
    <row r="354" spans="1:1" x14ac:dyDescent="0.35">
      <c r="A354" s="35"/>
    </row>
    <row r="355" spans="1:1" x14ac:dyDescent="0.35">
      <c r="A355" s="35"/>
    </row>
    <row r="356" spans="1:1" x14ac:dyDescent="0.35">
      <c r="A356" s="35"/>
    </row>
    <row r="357" spans="1:1" x14ac:dyDescent="0.35">
      <c r="A357" s="35"/>
    </row>
    <row r="358" spans="1:1" x14ac:dyDescent="0.35">
      <c r="A358" s="35"/>
    </row>
    <row r="359" spans="1:1" x14ac:dyDescent="0.35">
      <c r="A359" s="35"/>
    </row>
    <row r="360" spans="1:1" x14ac:dyDescent="0.35">
      <c r="A360" s="35"/>
    </row>
    <row r="361" spans="1:1" x14ac:dyDescent="0.35">
      <c r="A361" s="35"/>
    </row>
    <row r="362" spans="1:1" x14ac:dyDescent="0.35">
      <c r="A362" s="35"/>
    </row>
    <row r="363" spans="1:1" x14ac:dyDescent="0.35">
      <c r="A363" s="35"/>
    </row>
    <row r="364" spans="1:1" x14ac:dyDescent="0.35">
      <c r="A364" s="35"/>
    </row>
    <row r="365" spans="1:1" x14ac:dyDescent="0.35">
      <c r="A365" s="35"/>
    </row>
    <row r="366" spans="1:1" x14ac:dyDescent="0.35">
      <c r="A366" s="35"/>
    </row>
    <row r="367" spans="1:1" x14ac:dyDescent="0.35">
      <c r="A367" s="35"/>
    </row>
    <row r="368" spans="1:1" x14ac:dyDescent="0.35">
      <c r="A368" s="35"/>
    </row>
    <row r="369" spans="1:1" x14ac:dyDescent="0.35">
      <c r="A369" s="35"/>
    </row>
    <row r="370" spans="1:1" x14ac:dyDescent="0.35">
      <c r="A370" s="35"/>
    </row>
    <row r="371" spans="1:1" x14ac:dyDescent="0.35">
      <c r="A371" s="35"/>
    </row>
    <row r="372" spans="1:1" x14ac:dyDescent="0.35">
      <c r="A372" s="35"/>
    </row>
    <row r="373" spans="1:1" x14ac:dyDescent="0.35">
      <c r="A373" s="35"/>
    </row>
    <row r="374" spans="1:1" x14ac:dyDescent="0.35">
      <c r="A374" s="35"/>
    </row>
    <row r="375" spans="1:1" x14ac:dyDescent="0.35">
      <c r="A375" s="35"/>
    </row>
    <row r="376" spans="1:1" x14ac:dyDescent="0.35">
      <c r="A376" s="35"/>
    </row>
    <row r="377" spans="1:1" x14ac:dyDescent="0.35">
      <c r="A377" s="35"/>
    </row>
    <row r="378" spans="1:1" x14ac:dyDescent="0.35">
      <c r="A378" s="35"/>
    </row>
    <row r="379" spans="1:1" x14ac:dyDescent="0.35">
      <c r="A379" s="35"/>
    </row>
    <row r="380" spans="1:1" x14ac:dyDescent="0.35">
      <c r="A380" s="35"/>
    </row>
    <row r="381" spans="1:1" x14ac:dyDescent="0.35">
      <c r="A381" s="35"/>
    </row>
    <row r="382" spans="1:1" x14ac:dyDescent="0.35">
      <c r="A382" s="35"/>
    </row>
    <row r="383" spans="1:1" x14ac:dyDescent="0.35">
      <c r="A383" s="35"/>
    </row>
    <row r="384" spans="1:1" x14ac:dyDescent="0.35">
      <c r="A384" s="35"/>
    </row>
    <row r="385" spans="1:1" x14ac:dyDescent="0.35">
      <c r="A385" s="35"/>
    </row>
    <row r="386" spans="1:1" x14ac:dyDescent="0.35">
      <c r="A386" s="35"/>
    </row>
    <row r="387" spans="1:1" x14ac:dyDescent="0.35">
      <c r="A387" s="35"/>
    </row>
    <row r="388" spans="1:1" x14ac:dyDescent="0.35">
      <c r="A388" s="35"/>
    </row>
    <row r="389" spans="1:1" x14ac:dyDescent="0.35">
      <c r="A389" s="35"/>
    </row>
    <row r="390" spans="1:1" x14ac:dyDescent="0.35">
      <c r="A390" s="35"/>
    </row>
    <row r="391" spans="1:1" x14ac:dyDescent="0.35">
      <c r="A391" s="35"/>
    </row>
    <row r="392" spans="1:1" x14ac:dyDescent="0.35">
      <c r="A392" s="35"/>
    </row>
    <row r="393" spans="1:1" x14ac:dyDescent="0.35">
      <c r="A393" s="35"/>
    </row>
    <row r="394" spans="1:1" x14ac:dyDescent="0.35">
      <c r="A394" s="35"/>
    </row>
    <row r="395" spans="1:1" x14ac:dyDescent="0.35">
      <c r="A395" s="35"/>
    </row>
    <row r="396" spans="1:1" x14ac:dyDescent="0.35">
      <c r="A396" s="35"/>
    </row>
    <row r="397" spans="1:1" x14ac:dyDescent="0.35">
      <c r="A397" s="35"/>
    </row>
    <row r="398" spans="1:1" x14ac:dyDescent="0.35">
      <c r="A398" s="35"/>
    </row>
    <row r="399" spans="1:1" x14ac:dyDescent="0.35">
      <c r="A399" s="35"/>
    </row>
    <row r="400" spans="1:1" x14ac:dyDescent="0.35">
      <c r="A400" s="35"/>
    </row>
    <row r="401" spans="1:1" x14ac:dyDescent="0.35">
      <c r="A401" s="35"/>
    </row>
    <row r="402" spans="1:1" x14ac:dyDescent="0.35">
      <c r="A402" s="35"/>
    </row>
    <row r="403" spans="1:1" x14ac:dyDescent="0.35">
      <c r="A403" s="35"/>
    </row>
    <row r="404" spans="1:1" x14ac:dyDescent="0.35">
      <c r="A404" s="35"/>
    </row>
    <row r="405" spans="1:1" x14ac:dyDescent="0.35">
      <c r="A405" s="35"/>
    </row>
    <row r="406" spans="1:1" x14ac:dyDescent="0.35">
      <c r="A406" s="35"/>
    </row>
    <row r="407" spans="1:1" x14ac:dyDescent="0.35">
      <c r="A407" s="35"/>
    </row>
    <row r="408" spans="1:1" x14ac:dyDescent="0.35">
      <c r="A408" s="35"/>
    </row>
    <row r="409" spans="1:1" x14ac:dyDescent="0.35">
      <c r="A409" s="35"/>
    </row>
    <row r="410" spans="1:1" x14ac:dyDescent="0.35">
      <c r="A410" s="35"/>
    </row>
    <row r="411" spans="1:1" x14ac:dyDescent="0.35">
      <c r="A411" s="35"/>
    </row>
    <row r="412" spans="1:1" x14ac:dyDescent="0.35">
      <c r="A412" s="35"/>
    </row>
    <row r="413" spans="1:1" x14ac:dyDescent="0.35">
      <c r="A413" s="35"/>
    </row>
    <row r="414" spans="1:1" x14ac:dyDescent="0.35">
      <c r="A414" s="35"/>
    </row>
    <row r="415" spans="1:1" x14ac:dyDescent="0.35">
      <c r="A415" s="35"/>
    </row>
    <row r="416" spans="1:1" x14ac:dyDescent="0.35">
      <c r="A416" s="35"/>
    </row>
    <row r="417" spans="1:1" x14ac:dyDescent="0.35">
      <c r="A417" s="35"/>
    </row>
    <row r="418" spans="1:1" x14ac:dyDescent="0.35">
      <c r="A418" s="35"/>
    </row>
    <row r="419" spans="1:1" x14ac:dyDescent="0.35">
      <c r="A419" s="35"/>
    </row>
    <row r="420" spans="1:1" x14ac:dyDescent="0.35">
      <c r="A420" s="35"/>
    </row>
    <row r="421" spans="1:1" x14ac:dyDescent="0.35">
      <c r="A421" s="35"/>
    </row>
    <row r="422" spans="1:1" x14ac:dyDescent="0.35">
      <c r="A422" s="35"/>
    </row>
    <row r="423" spans="1:1" x14ac:dyDescent="0.35">
      <c r="A423" s="35"/>
    </row>
    <row r="424" spans="1:1" x14ac:dyDescent="0.35">
      <c r="A424" s="35"/>
    </row>
    <row r="425" spans="1:1" x14ac:dyDescent="0.35">
      <c r="A425" s="35"/>
    </row>
    <row r="426" spans="1:1" x14ac:dyDescent="0.35">
      <c r="A426" s="35"/>
    </row>
    <row r="427" spans="1:1" x14ac:dyDescent="0.35">
      <c r="A427" s="35"/>
    </row>
    <row r="428" spans="1:1" x14ac:dyDescent="0.35">
      <c r="A428" s="35"/>
    </row>
    <row r="429" spans="1:1" x14ac:dyDescent="0.35">
      <c r="A429" s="35"/>
    </row>
    <row r="430" spans="1:1" x14ac:dyDescent="0.35">
      <c r="A430" s="35"/>
    </row>
    <row r="431" spans="1:1" x14ac:dyDescent="0.35">
      <c r="A431" s="35"/>
    </row>
    <row r="432" spans="1:1" x14ac:dyDescent="0.35">
      <c r="A432" s="35"/>
    </row>
    <row r="433" spans="1:1" x14ac:dyDescent="0.35">
      <c r="A433" s="35"/>
    </row>
    <row r="434" spans="1:1" x14ac:dyDescent="0.35">
      <c r="A434" s="35"/>
    </row>
    <row r="435" spans="1:1" x14ac:dyDescent="0.35">
      <c r="A435" s="35"/>
    </row>
    <row r="436" spans="1:1" x14ac:dyDescent="0.35">
      <c r="A436" s="35"/>
    </row>
    <row r="437" spans="1:1" x14ac:dyDescent="0.35">
      <c r="A437" s="35"/>
    </row>
    <row r="438" spans="1:1" x14ac:dyDescent="0.35">
      <c r="A438" s="35"/>
    </row>
    <row r="439" spans="1:1" x14ac:dyDescent="0.35">
      <c r="A439" s="35"/>
    </row>
    <row r="440" spans="1:1" x14ac:dyDescent="0.35">
      <c r="A440" s="35"/>
    </row>
    <row r="441" spans="1:1" x14ac:dyDescent="0.35">
      <c r="A441" s="35"/>
    </row>
    <row r="442" spans="1:1" x14ac:dyDescent="0.35">
      <c r="A442" s="35"/>
    </row>
    <row r="443" spans="1:1" x14ac:dyDescent="0.35">
      <c r="A443" s="35"/>
    </row>
    <row r="444" spans="1:1" x14ac:dyDescent="0.35">
      <c r="A444" s="35"/>
    </row>
    <row r="445" spans="1:1" x14ac:dyDescent="0.35">
      <c r="A445" s="35"/>
    </row>
    <row r="446" spans="1:1" x14ac:dyDescent="0.35">
      <c r="A446" s="35"/>
    </row>
    <row r="447" spans="1:1" x14ac:dyDescent="0.35">
      <c r="A447" s="35"/>
    </row>
    <row r="448" spans="1:1" x14ac:dyDescent="0.35">
      <c r="A448" s="35"/>
    </row>
    <row r="449" spans="1:1" x14ac:dyDescent="0.35">
      <c r="A449" s="35"/>
    </row>
    <row r="450" spans="1:1" x14ac:dyDescent="0.35">
      <c r="A450" s="35"/>
    </row>
    <row r="451" spans="1:1" x14ac:dyDescent="0.35">
      <c r="A451" s="35"/>
    </row>
    <row r="452" spans="1:1" x14ac:dyDescent="0.35">
      <c r="A452" s="35"/>
    </row>
    <row r="453" spans="1:1" x14ac:dyDescent="0.35">
      <c r="A453" s="35"/>
    </row>
    <row r="454" spans="1:1" x14ac:dyDescent="0.35">
      <c r="A454" s="35"/>
    </row>
    <row r="455" spans="1:1" x14ac:dyDescent="0.35">
      <c r="A455" s="35"/>
    </row>
    <row r="456" spans="1:1" x14ac:dyDescent="0.35">
      <c r="A456" s="35"/>
    </row>
    <row r="457" spans="1:1" x14ac:dyDescent="0.35">
      <c r="A457" s="35"/>
    </row>
    <row r="458" spans="1:1" x14ac:dyDescent="0.35">
      <c r="A458" s="35"/>
    </row>
    <row r="459" spans="1:1" x14ac:dyDescent="0.35">
      <c r="A459" s="35"/>
    </row>
    <row r="460" spans="1:1" x14ac:dyDescent="0.35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3.2" x14ac:dyDescent="0.25"/>
  <cols>
    <col min="1" max="1" width="3.88671875" customWidth="1"/>
    <col min="2" max="2" width="30.88671875" customWidth="1"/>
    <col min="3" max="3" width="15" customWidth="1"/>
    <col min="4" max="4" width="7.33203125" customWidth="1"/>
  </cols>
  <sheetData>
    <row r="1" spans="1:11" ht="22.5" customHeight="1" x14ac:dyDescent="0.25">
      <c r="A1" s="478" t="s">
        <v>279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</row>
    <row r="2" spans="1:11" s="59" customFormat="1" x14ac:dyDescent="0.25">
      <c r="A2" s="57" t="s">
        <v>100</v>
      </c>
      <c r="B2" s="58" t="s">
        <v>101</v>
      </c>
      <c r="C2" s="58" t="s">
        <v>287</v>
      </c>
      <c r="D2" s="67" t="s">
        <v>290</v>
      </c>
      <c r="E2" s="479" t="s">
        <v>292</v>
      </c>
      <c r="F2" s="480"/>
      <c r="G2" s="480"/>
      <c r="H2" s="480"/>
      <c r="I2" s="480"/>
      <c r="J2" s="480"/>
      <c r="K2" s="481"/>
    </row>
    <row r="3" spans="1:11" s="59" customFormat="1" x14ac:dyDescent="0.25">
      <c r="A3" s="50"/>
      <c r="B3" s="51" t="s">
        <v>281</v>
      </c>
      <c r="C3" s="51"/>
      <c r="D3" s="54" t="s">
        <v>291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00000000000006" customHeight="1" x14ac:dyDescent="0.25">
      <c r="A4" s="79" t="s">
        <v>102</v>
      </c>
      <c r="B4" s="65" t="s">
        <v>288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5">
      <c r="A5" s="47"/>
      <c r="B5" s="69" t="s">
        <v>286</v>
      </c>
      <c r="C5" s="69" t="s">
        <v>289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2.4" x14ac:dyDescent="0.25">
      <c r="A6" s="3"/>
      <c r="B6" s="61" t="s">
        <v>293</v>
      </c>
      <c r="C6" s="61" t="s">
        <v>294</v>
      </c>
      <c r="D6" s="4" t="s">
        <v>295</v>
      </c>
      <c r="E6" s="476">
        <v>1500</v>
      </c>
      <c r="F6" s="477"/>
      <c r="G6" s="71"/>
      <c r="H6" s="72"/>
      <c r="I6" s="72"/>
      <c r="J6" s="72"/>
      <c r="K6" s="72"/>
    </row>
    <row r="7" spans="1:11" s="68" customFormat="1" ht="76.5" customHeight="1" x14ac:dyDescent="0.25">
      <c r="A7" s="3"/>
      <c r="B7" s="61" t="s">
        <v>296</v>
      </c>
      <c r="C7" s="61" t="s">
        <v>297</v>
      </c>
      <c r="D7" s="4" t="s">
        <v>298</v>
      </c>
      <c r="E7" s="71"/>
      <c r="F7" s="71"/>
      <c r="G7" s="71"/>
      <c r="H7" s="476">
        <v>1800</v>
      </c>
      <c r="I7" s="477"/>
      <c r="J7" s="72"/>
      <c r="K7" s="72"/>
    </row>
    <row r="8" spans="1:11" s="68" customFormat="1" ht="46.8" x14ac:dyDescent="0.25">
      <c r="A8" s="3"/>
      <c r="B8" s="61" t="s">
        <v>299</v>
      </c>
      <c r="C8" s="61" t="s">
        <v>300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2" x14ac:dyDescent="0.25">
      <c r="A9" s="3"/>
      <c r="B9" s="61" t="s">
        <v>301</v>
      </c>
      <c r="C9" s="60" t="s">
        <v>302</v>
      </c>
      <c r="D9" s="56" t="s">
        <v>295</v>
      </c>
      <c r="E9" s="476">
        <v>2500</v>
      </c>
      <c r="F9" s="477"/>
      <c r="G9" s="71"/>
      <c r="H9" s="72"/>
      <c r="I9" s="72"/>
      <c r="J9" s="72"/>
      <c r="K9" s="72"/>
    </row>
    <row r="10" spans="1:11" s="68" customFormat="1" ht="31.2" x14ac:dyDescent="0.25">
      <c r="A10" s="3"/>
      <c r="B10" s="61" t="s">
        <v>303</v>
      </c>
      <c r="C10" s="60" t="s">
        <v>302</v>
      </c>
      <c r="D10" s="56" t="s">
        <v>304</v>
      </c>
      <c r="E10" s="71"/>
      <c r="F10" s="71"/>
      <c r="G10" s="476">
        <v>10000</v>
      </c>
      <c r="H10" s="477"/>
      <c r="I10" s="72"/>
      <c r="J10" s="72"/>
      <c r="K10" s="72"/>
    </row>
    <row r="11" spans="1:11" s="68" customFormat="1" ht="30.75" customHeight="1" x14ac:dyDescent="0.25">
      <c r="A11" s="3"/>
      <c r="B11" s="61" t="s">
        <v>305</v>
      </c>
      <c r="C11" s="60" t="s">
        <v>306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5">
      <c r="A12" s="3"/>
      <c r="B12" s="73" t="s">
        <v>374</v>
      </c>
      <c r="C12" s="65" t="s">
        <v>309</v>
      </c>
      <c r="D12" s="66" t="s">
        <v>310</v>
      </c>
      <c r="E12" s="71"/>
      <c r="F12" s="71"/>
      <c r="G12" s="71"/>
      <c r="H12" s="71"/>
      <c r="I12" s="71"/>
      <c r="J12" s="71"/>
      <c r="K12" s="71"/>
    </row>
    <row r="13" spans="1:11" s="68" customFormat="1" ht="46.8" x14ac:dyDescent="0.25">
      <c r="A13" s="3"/>
      <c r="B13" s="61" t="s">
        <v>311</v>
      </c>
      <c r="C13" s="60" t="s">
        <v>312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2.4" x14ac:dyDescent="0.25">
      <c r="A14" s="3"/>
      <c r="B14" s="61" t="s">
        <v>435</v>
      </c>
      <c r="C14" s="60" t="s">
        <v>313</v>
      </c>
      <c r="D14" s="56" t="s">
        <v>314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6.8" x14ac:dyDescent="0.25">
      <c r="A15" s="3"/>
      <c r="B15" s="61" t="s">
        <v>434</v>
      </c>
      <c r="C15" s="60" t="s">
        <v>315</v>
      </c>
      <c r="D15" s="56" t="s">
        <v>316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3.6" x14ac:dyDescent="0.25">
      <c r="A16" s="3"/>
      <c r="B16" s="61" t="s">
        <v>334</v>
      </c>
      <c r="C16" s="60" t="s">
        <v>335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2" x14ac:dyDescent="0.25">
      <c r="A17" s="3"/>
      <c r="B17" s="61" t="s">
        <v>23</v>
      </c>
      <c r="C17" s="60" t="s">
        <v>315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5">
      <c r="A18" s="3"/>
      <c r="B18" s="61" t="s">
        <v>22</v>
      </c>
      <c r="C18" s="60" t="s">
        <v>317</v>
      </c>
      <c r="D18" s="56" t="s">
        <v>295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6.8" x14ac:dyDescent="0.25">
      <c r="A19" s="3"/>
      <c r="B19" s="61" t="s">
        <v>543</v>
      </c>
      <c r="C19" s="60" t="s">
        <v>315</v>
      </c>
      <c r="D19" s="56" t="s">
        <v>316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6.8" x14ac:dyDescent="0.25">
      <c r="A20" s="3"/>
      <c r="B20" s="73" t="s">
        <v>542</v>
      </c>
      <c r="C20" s="65" t="s">
        <v>309</v>
      </c>
      <c r="D20" s="66" t="s">
        <v>310</v>
      </c>
      <c r="E20" s="71"/>
      <c r="F20" s="71"/>
      <c r="G20" s="71"/>
      <c r="H20" s="71"/>
      <c r="I20" s="71"/>
      <c r="J20" s="71"/>
      <c r="K20" s="71"/>
    </row>
    <row r="21" spans="1:11" s="68" customFormat="1" ht="31.2" x14ac:dyDescent="0.25">
      <c r="A21" s="3"/>
      <c r="B21" s="61" t="s">
        <v>375</v>
      </c>
      <c r="C21" s="60" t="s">
        <v>315</v>
      </c>
      <c r="D21" s="56" t="s">
        <v>376</v>
      </c>
      <c r="E21" s="71"/>
      <c r="F21" s="71"/>
      <c r="G21" s="71"/>
      <c r="H21" s="71"/>
      <c r="I21" s="71"/>
      <c r="J21" s="71"/>
      <c r="K21" s="71"/>
    </row>
    <row r="22" spans="1:11" s="68" customFormat="1" ht="46.8" x14ac:dyDescent="0.25">
      <c r="A22" s="3"/>
      <c r="B22" s="61" t="s">
        <v>182</v>
      </c>
      <c r="C22" s="60" t="s">
        <v>313</v>
      </c>
      <c r="D22" s="56" t="s">
        <v>376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6.8" x14ac:dyDescent="0.25">
      <c r="A23" s="3"/>
      <c r="B23" s="61" t="s">
        <v>583</v>
      </c>
      <c r="C23" s="60" t="s">
        <v>313</v>
      </c>
      <c r="D23" s="56" t="s">
        <v>298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62.4" x14ac:dyDescent="0.25">
      <c r="A24" s="3"/>
      <c r="B24" s="61" t="s">
        <v>584</v>
      </c>
      <c r="C24" s="60" t="s">
        <v>313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2" x14ac:dyDescent="0.25">
      <c r="A25" s="3"/>
      <c r="B25" s="61" t="s">
        <v>585</v>
      </c>
      <c r="C25" s="60" t="s">
        <v>312</v>
      </c>
      <c r="D25" s="56" t="s">
        <v>586</v>
      </c>
      <c r="E25" s="71"/>
      <c r="F25" s="71"/>
      <c r="G25" s="71"/>
      <c r="H25" s="71"/>
      <c r="I25" s="71"/>
      <c r="J25" s="71"/>
      <c r="K25" s="71"/>
    </row>
    <row r="26" spans="1:11" s="68" customFormat="1" ht="31.2" x14ac:dyDescent="0.25">
      <c r="A26" s="3"/>
      <c r="B26" s="61" t="s">
        <v>333</v>
      </c>
      <c r="C26" s="60" t="s">
        <v>312</v>
      </c>
      <c r="D26" s="56" t="s">
        <v>316</v>
      </c>
      <c r="E26" s="71"/>
      <c r="F26" s="71"/>
      <c r="G26" s="71"/>
      <c r="H26" s="71"/>
      <c r="I26" s="71"/>
      <c r="J26" s="71"/>
      <c r="K26" s="71"/>
    </row>
    <row r="27" spans="1:11" s="68" customFormat="1" ht="31.2" x14ac:dyDescent="0.25">
      <c r="A27" s="3"/>
      <c r="B27" s="61" t="s">
        <v>336</v>
      </c>
      <c r="C27" s="60" t="s">
        <v>312</v>
      </c>
      <c r="D27" s="56" t="s">
        <v>316</v>
      </c>
      <c r="E27" s="71"/>
      <c r="F27" s="71"/>
      <c r="G27" s="71"/>
      <c r="H27" s="71"/>
      <c r="I27" s="71"/>
      <c r="J27" s="71"/>
      <c r="K27" s="71"/>
    </row>
    <row r="28" spans="1:11" s="68" customFormat="1" ht="46.8" x14ac:dyDescent="0.25">
      <c r="A28" s="3"/>
      <c r="B28" s="61" t="s">
        <v>337</v>
      </c>
      <c r="C28" s="60" t="s">
        <v>313</v>
      </c>
      <c r="D28" s="56" t="s">
        <v>298</v>
      </c>
      <c r="E28" s="71"/>
      <c r="F28" s="71"/>
      <c r="G28" s="71"/>
      <c r="H28" s="71"/>
      <c r="I28" s="71"/>
      <c r="J28" s="71"/>
      <c r="K28" s="71"/>
    </row>
    <row r="29" spans="1:11" s="68" customFormat="1" ht="46.8" x14ac:dyDescent="0.25">
      <c r="A29" s="3"/>
      <c r="B29" s="61" t="s">
        <v>338</v>
      </c>
      <c r="C29" s="60" t="s">
        <v>313</v>
      </c>
      <c r="D29" s="56" t="s">
        <v>586</v>
      </c>
      <c r="E29" s="71"/>
      <c r="F29" s="71"/>
      <c r="G29" s="71"/>
      <c r="H29" s="71"/>
      <c r="I29" s="71"/>
      <c r="J29" s="71"/>
      <c r="K29" s="71"/>
    </row>
    <row r="30" spans="1:11" s="68" customFormat="1" ht="78" x14ac:dyDescent="0.25">
      <c r="A30" s="3"/>
      <c r="B30" s="61" t="s">
        <v>339</v>
      </c>
      <c r="C30" s="60" t="s">
        <v>313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09.2" x14ac:dyDescent="0.3">
      <c r="A31" s="75" t="s">
        <v>103</v>
      </c>
      <c r="B31" s="73" t="s">
        <v>340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2" x14ac:dyDescent="0.25">
      <c r="A32" s="3"/>
      <c r="B32" s="61" t="s">
        <v>341</v>
      </c>
      <c r="C32" s="60" t="s">
        <v>315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2" x14ac:dyDescent="0.25">
      <c r="A33" s="3"/>
      <c r="B33" s="61" t="s">
        <v>342</v>
      </c>
      <c r="C33" s="60" t="s">
        <v>343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6.8" x14ac:dyDescent="0.25">
      <c r="A34" s="3"/>
      <c r="B34" s="61" t="s">
        <v>632</v>
      </c>
      <c r="C34" s="60" t="s">
        <v>312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2" x14ac:dyDescent="0.25">
      <c r="A35" s="3"/>
      <c r="B35" s="61" t="s">
        <v>344</v>
      </c>
      <c r="C35" s="60" t="s">
        <v>315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62.4" x14ac:dyDescent="0.25">
      <c r="A36" s="3"/>
      <c r="B36" s="61" t="s">
        <v>183</v>
      </c>
      <c r="C36" s="60" t="s">
        <v>312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2.4" x14ac:dyDescent="0.3">
      <c r="A37" s="75" t="s">
        <v>104</v>
      </c>
      <c r="B37" s="73" t="s">
        <v>345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5">
      <c r="A38" s="3"/>
      <c r="B38" s="61" t="s">
        <v>276</v>
      </c>
      <c r="C38" s="61" t="s">
        <v>346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09.2" x14ac:dyDescent="0.3">
      <c r="A39" s="75" t="s">
        <v>105</v>
      </c>
      <c r="B39" s="73" t="s">
        <v>529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6.8" x14ac:dyDescent="0.25">
      <c r="A40" s="3"/>
      <c r="B40" s="61" t="s">
        <v>500</v>
      </c>
      <c r="C40" s="61" t="s">
        <v>347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6" x14ac:dyDescent="0.3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6" x14ac:dyDescent="0.2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6" x14ac:dyDescent="0.2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6" x14ac:dyDescent="0.2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6" x14ac:dyDescent="0.2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6" x14ac:dyDescent="0.2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6" x14ac:dyDescent="0.2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6" x14ac:dyDescent="0.2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6" x14ac:dyDescent="0.2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6" x14ac:dyDescent="0.2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6" x14ac:dyDescent="0.2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3.8" x14ac:dyDescent="0.25">
      <c r="A52" s="62" t="s">
        <v>277</v>
      </c>
      <c r="B52" s="63" t="s">
        <v>280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3.8" x14ac:dyDescent="0.25">
      <c r="A53" s="64" t="s">
        <v>283</v>
      </c>
      <c r="B53" s="63" t="s">
        <v>282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3.8" x14ac:dyDescent="0.25">
      <c r="A54" s="64" t="s">
        <v>284</v>
      </c>
      <c r="B54" s="63" t="s">
        <v>285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5">
      <c r="A55" t="s">
        <v>307</v>
      </c>
      <c r="B55" t="s">
        <v>308</v>
      </c>
      <c r="E55" s="49"/>
      <c r="F55" s="49"/>
      <c r="G55" s="49"/>
      <c r="H55" s="49"/>
      <c r="I55" s="49"/>
      <c r="J55" s="49"/>
      <c r="K55" s="49"/>
    </row>
    <row r="56" spans="1:11" x14ac:dyDescent="0.25">
      <c r="E56" s="49"/>
      <c r="F56" s="49"/>
      <c r="G56" s="49"/>
      <c r="H56" s="49"/>
      <c r="I56" s="49"/>
      <c r="J56" s="49"/>
      <c r="K56" s="49"/>
    </row>
    <row r="57" spans="1:11" x14ac:dyDescent="0.25">
      <c r="E57" s="49"/>
      <c r="F57" s="49"/>
      <c r="G57" s="49"/>
      <c r="H57" s="49"/>
      <c r="I57" s="49"/>
      <c r="J57" s="49"/>
      <c r="K57" s="49"/>
    </row>
    <row r="58" spans="1:11" x14ac:dyDescent="0.25">
      <c r="E58" s="49"/>
      <c r="F58" s="49"/>
      <c r="G58" s="49"/>
      <c r="H58" s="49"/>
      <c r="I58" s="49"/>
      <c r="J58" s="49"/>
      <c r="K58" s="49"/>
    </row>
    <row r="59" spans="1:11" x14ac:dyDescent="0.25">
      <c r="E59" s="49"/>
      <c r="F59" s="49"/>
      <c r="G59" s="49"/>
      <c r="H59" s="49"/>
      <c r="I59" s="49"/>
      <c r="J59" s="49"/>
      <c r="K59" s="49"/>
    </row>
    <row r="60" spans="1:11" x14ac:dyDescent="0.25">
      <c r="E60" s="49"/>
      <c r="F60" s="49"/>
      <c r="G60" s="49"/>
      <c r="H60" s="49"/>
      <c r="I60" s="49"/>
      <c r="J60" s="49"/>
      <c r="K60" s="49"/>
    </row>
    <row r="61" spans="1:11" x14ac:dyDescent="0.25">
      <c r="E61" s="49"/>
      <c r="F61" s="49"/>
      <c r="G61" s="49"/>
      <c r="H61" s="49"/>
      <c r="I61" s="49"/>
      <c r="J61" s="49"/>
      <c r="K61" s="49"/>
    </row>
    <row r="62" spans="1:11" x14ac:dyDescent="0.25">
      <c r="E62" s="49"/>
      <c r="F62" s="49"/>
      <c r="G62" s="49"/>
      <c r="H62" s="49"/>
      <c r="I62" s="49"/>
      <c r="J62" s="49"/>
      <c r="K62" s="49"/>
    </row>
    <row r="63" spans="1:11" x14ac:dyDescent="0.25">
      <c r="E63" s="49"/>
      <c r="F63" s="49"/>
      <c r="G63" s="49"/>
      <c r="H63" s="49"/>
      <c r="I63" s="49"/>
      <c r="J63" s="49"/>
      <c r="K63" s="49"/>
    </row>
    <row r="64" spans="1:11" x14ac:dyDescent="0.25">
      <c r="E64" s="49"/>
      <c r="F64" s="49"/>
      <c r="G64" s="49"/>
      <c r="H64" s="49"/>
      <c r="I64" s="49"/>
      <c r="J64" s="49"/>
      <c r="K64" s="49"/>
    </row>
    <row r="65" spans="5:11" x14ac:dyDescent="0.25">
      <c r="E65" s="49"/>
      <c r="F65" s="49"/>
      <c r="G65" s="49"/>
      <c r="H65" s="49"/>
      <c r="I65" s="49"/>
      <c r="J65" s="49"/>
      <c r="K65" s="49"/>
    </row>
    <row r="66" spans="5:11" x14ac:dyDescent="0.25">
      <c r="E66" s="49"/>
      <c r="F66" s="49"/>
      <c r="G66" s="49"/>
      <c r="H66" s="49"/>
      <c r="I66" s="49"/>
      <c r="J66" s="49"/>
      <c r="K66" s="49"/>
    </row>
    <row r="67" spans="5:11" x14ac:dyDescent="0.25">
      <c r="E67" s="49"/>
      <c r="F67" s="49"/>
      <c r="G67" s="49"/>
      <c r="H67" s="49"/>
      <c r="I67" s="49"/>
      <c r="J67" s="49"/>
      <c r="K67" s="49"/>
    </row>
    <row r="68" spans="5:11" x14ac:dyDescent="0.25">
      <c r="E68" s="49"/>
      <c r="F68" s="49"/>
      <c r="G68" s="49"/>
      <c r="H68" s="49"/>
      <c r="I68" s="49"/>
      <c r="J68" s="49"/>
      <c r="K68" s="49"/>
    </row>
    <row r="69" spans="5:11" x14ac:dyDescent="0.25">
      <c r="E69" s="49"/>
      <c r="F69" s="49"/>
      <c r="G69" s="49"/>
      <c r="H69" s="49"/>
      <c r="I69" s="49"/>
      <c r="J69" s="49"/>
      <c r="K69" s="49"/>
    </row>
    <row r="70" spans="5:11" x14ac:dyDescent="0.25">
      <c r="E70" s="49"/>
      <c r="F70" s="49"/>
      <c r="G70" s="49"/>
      <c r="H70" s="49"/>
      <c r="I70" s="49"/>
      <c r="J70" s="49"/>
      <c r="K70" s="49"/>
    </row>
    <row r="71" spans="5:11" x14ac:dyDescent="0.25">
      <c r="E71" s="49"/>
      <c r="F71" s="49"/>
      <c r="G71" s="49"/>
      <c r="H71" s="49"/>
      <c r="I71" s="49"/>
      <c r="J71" s="49"/>
      <c r="K71" s="49"/>
    </row>
    <row r="72" spans="5:11" x14ac:dyDescent="0.25">
      <c r="E72" s="49"/>
      <c r="F72" s="49"/>
      <c r="G72" s="49"/>
      <c r="H72" s="49"/>
      <c r="I72" s="49"/>
      <c r="J72" s="49"/>
      <c r="K72" s="49"/>
    </row>
    <row r="73" spans="5:11" x14ac:dyDescent="0.25">
      <c r="E73" s="49"/>
      <c r="F73" s="49"/>
      <c r="G73" s="49"/>
      <c r="H73" s="49"/>
      <c r="I73" s="49"/>
      <c r="J73" s="49"/>
      <c r="K73" s="49"/>
    </row>
    <row r="74" spans="5:11" x14ac:dyDescent="0.25">
      <c r="E74" s="49"/>
      <c r="F74" s="49"/>
      <c r="G74" s="49"/>
      <c r="H74" s="49"/>
      <c r="I74" s="49"/>
      <c r="J74" s="49"/>
      <c r="K74" s="49"/>
    </row>
    <row r="75" spans="5:11" x14ac:dyDescent="0.25">
      <c r="E75" s="49"/>
      <c r="F75" s="49"/>
      <c r="G75" s="49"/>
      <c r="H75" s="49"/>
      <c r="I75" s="49"/>
      <c r="J75" s="49"/>
      <c r="K75" s="49"/>
    </row>
    <row r="76" spans="5:11" x14ac:dyDescent="0.25">
      <c r="E76" s="49"/>
      <c r="F76" s="49"/>
      <c r="G76" s="49"/>
      <c r="H76" s="49"/>
      <c r="I76" s="49"/>
      <c r="J76" s="49"/>
      <c r="K76" s="49"/>
    </row>
    <row r="77" spans="5:11" x14ac:dyDescent="0.25">
      <c r="E77" s="49"/>
      <c r="F77" s="49"/>
      <c r="G77" s="49"/>
      <c r="H77" s="49"/>
      <c r="I77" s="49"/>
      <c r="J77" s="49"/>
      <c r="K77" s="49"/>
    </row>
    <row r="78" spans="5:11" x14ac:dyDescent="0.25">
      <c r="E78" s="49"/>
      <c r="F78" s="49"/>
      <c r="G78" s="49"/>
      <c r="H78" s="49"/>
      <c r="I78" s="49"/>
      <c r="J78" s="49"/>
      <c r="K78" s="49"/>
    </row>
    <row r="79" spans="5:11" x14ac:dyDescent="0.25">
      <c r="E79" s="49"/>
      <c r="F79" s="49"/>
      <c r="G79" s="49"/>
      <c r="H79" s="49"/>
      <c r="I79" s="49"/>
      <c r="J79" s="49"/>
      <c r="K79" s="49"/>
    </row>
    <row r="80" spans="5:11" x14ac:dyDescent="0.25">
      <c r="E80" s="49"/>
      <c r="F80" s="49"/>
      <c r="G80" s="49"/>
      <c r="H80" s="49"/>
      <c r="I80" s="49"/>
      <c r="J80" s="49"/>
      <c r="K80" s="49"/>
    </row>
    <row r="81" spans="5:11" x14ac:dyDescent="0.25">
      <c r="E81" s="49"/>
      <c r="F81" s="49"/>
      <c r="G81" s="49"/>
      <c r="H81" s="49"/>
      <c r="I81" s="49"/>
      <c r="J81" s="49"/>
      <c r="K81" s="49"/>
    </row>
    <row r="82" spans="5:11" x14ac:dyDescent="0.25">
      <c r="H82" s="49"/>
      <c r="I82" s="49"/>
      <c r="J82" s="49"/>
      <c r="K82" s="49"/>
    </row>
    <row r="83" spans="5:11" x14ac:dyDescent="0.25">
      <c r="H83" s="49"/>
      <c r="I83" s="49"/>
      <c r="J83" s="49"/>
      <c r="K83" s="49"/>
    </row>
    <row r="84" spans="5:11" x14ac:dyDescent="0.25">
      <c r="H84" s="49"/>
      <c r="I84" s="49"/>
      <c r="J84" s="49"/>
      <c r="K84" s="49"/>
    </row>
    <row r="85" spans="5:11" x14ac:dyDescent="0.25">
      <c r="H85" s="49"/>
      <c r="I85" s="49"/>
      <c r="J85" s="49"/>
      <c r="K85" s="49"/>
    </row>
    <row r="86" spans="5:11" x14ac:dyDescent="0.25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R385"/>
  <sheetViews>
    <sheetView showGridLines="0" tabSelected="1" view="pageBreakPreview" zoomScaleNormal="72" zoomScaleSheetLayoutView="100" workbookViewId="0">
      <pane xSplit="1" ySplit="3" topLeftCell="B118" activePane="bottomRight" state="frozen"/>
      <selection pane="topRight" activeCell="B1" sqref="B1"/>
      <selection pane="bottomLeft" activeCell="A4" sqref="A4"/>
      <selection pane="bottomRight" activeCell="AV118" sqref="AV118"/>
    </sheetView>
  </sheetViews>
  <sheetFormatPr defaultColWidth="9.109375" defaultRowHeight="15.6" x14ac:dyDescent="0.25"/>
  <cols>
    <col min="1" max="1" width="52.5546875" style="396" customWidth="1"/>
    <col min="2" max="2" width="20.33203125" style="389" hidden="1" customWidth="1"/>
    <col min="3" max="3" width="15.109375" style="389" hidden="1" customWidth="1"/>
    <col min="4" max="4" width="15.44140625" style="389" hidden="1" customWidth="1"/>
    <col min="5" max="5" width="14.44140625" style="389" hidden="1" customWidth="1"/>
    <col min="6" max="7" width="15.6640625" style="389" hidden="1" customWidth="1"/>
    <col min="8" max="8" width="15.44140625" style="389" hidden="1" customWidth="1"/>
    <col min="9" max="9" width="18.109375" style="389" hidden="1" customWidth="1"/>
    <col min="10" max="10" width="15.5546875" style="389" hidden="1" customWidth="1"/>
    <col min="11" max="11" width="17.33203125" style="389" hidden="1" customWidth="1"/>
    <col min="12" max="12" width="15.5546875" style="389" hidden="1" customWidth="1"/>
    <col min="13" max="13" width="15.109375" style="389" hidden="1" customWidth="1"/>
    <col min="14" max="14" width="18.6640625" style="389" hidden="1" customWidth="1"/>
    <col min="15" max="15" width="18.44140625" style="389" hidden="1" customWidth="1"/>
    <col min="16" max="16" width="14.44140625" style="389" hidden="1" customWidth="1"/>
    <col min="17" max="17" width="13.44140625" style="389" hidden="1" customWidth="1"/>
    <col min="18" max="18" width="16.6640625" style="389" hidden="1" customWidth="1"/>
    <col min="19" max="19" width="13" style="389" hidden="1" customWidth="1"/>
    <col min="20" max="20" width="14.33203125" style="389" hidden="1" customWidth="1"/>
    <col min="21" max="21" width="13" style="389" hidden="1" customWidth="1"/>
    <col min="22" max="22" width="14.33203125" style="389" customWidth="1"/>
    <col min="23" max="23" width="12.88671875" style="389" customWidth="1"/>
    <col min="24" max="24" width="14.33203125" style="389" customWidth="1"/>
    <col min="25" max="25" width="15.6640625" style="389" hidden="1" customWidth="1"/>
    <col min="26" max="26" width="14.44140625" style="389" hidden="1" customWidth="1"/>
    <col min="27" max="27" width="15.5546875" style="389" hidden="1" customWidth="1"/>
    <col min="28" max="28" width="14.44140625" style="389" hidden="1" customWidth="1"/>
    <col min="29" max="29" width="19.6640625" style="389" hidden="1" customWidth="1"/>
    <col min="30" max="30" width="12.6640625" style="389" hidden="1" customWidth="1"/>
    <col min="31" max="31" width="14.109375" style="389" hidden="1" customWidth="1"/>
    <col min="32" max="32" width="12.6640625" style="389" hidden="1" customWidth="1"/>
    <col min="33" max="33" width="14.33203125" style="389" hidden="1" customWidth="1"/>
    <col min="34" max="34" width="13" style="389" hidden="1" customWidth="1"/>
    <col min="35" max="35" width="12.5546875" style="389" hidden="1" customWidth="1"/>
    <col min="36" max="39" width="14.44140625" style="389" hidden="1" customWidth="1"/>
    <col min="40" max="40" width="17.44140625" style="389" hidden="1" customWidth="1"/>
    <col min="41" max="41" width="11.6640625" style="389" hidden="1" customWidth="1"/>
    <col min="42" max="42" width="14.33203125" style="389" hidden="1" customWidth="1"/>
    <col min="43" max="43" width="12.44140625" style="389" hidden="1" customWidth="1"/>
    <col min="44" max="44" width="13.88671875" style="389" hidden="1" customWidth="1"/>
    <col min="45" max="16384" width="9.109375" style="392"/>
  </cols>
  <sheetData>
    <row r="1" spans="1:44" ht="54" customHeight="1" x14ac:dyDescent="0.25">
      <c r="A1" s="482" t="s">
        <v>1025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/>
      <c r="AM1" s="482"/>
      <c r="AN1" s="482"/>
      <c r="AO1" s="482"/>
      <c r="AP1" s="482"/>
      <c r="AQ1" s="482"/>
      <c r="AR1" s="482"/>
    </row>
    <row r="2" spans="1:44" s="391" customFormat="1" ht="15.75" customHeight="1" x14ac:dyDescent="0.25">
      <c r="A2" s="393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8" t="s">
        <v>767</v>
      </c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8"/>
      <c r="AK2" s="394"/>
      <c r="AL2" s="401"/>
      <c r="AM2" s="394"/>
      <c r="AN2" s="401"/>
      <c r="AO2" s="394"/>
      <c r="AP2" s="401"/>
      <c r="AQ2" s="394"/>
      <c r="AR2" s="401" t="s">
        <v>767</v>
      </c>
    </row>
    <row r="3" spans="1:44" ht="67.5" customHeight="1" x14ac:dyDescent="0.25">
      <c r="A3" s="465" t="s">
        <v>737</v>
      </c>
      <c r="B3" s="466" t="s">
        <v>765</v>
      </c>
      <c r="C3" s="466" t="s">
        <v>764</v>
      </c>
      <c r="D3" s="467" t="s">
        <v>835</v>
      </c>
      <c r="E3" s="467" t="s">
        <v>834</v>
      </c>
      <c r="F3" s="467" t="s">
        <v>834</v>
      </c>
      <c r="G3" s="466" t="s">
        <v>836</v>
      </c>
      <c r="H3" s="466" t="s">
        <v>890</v>
      </c>
      <c r="I3" s="466" t="s">
        <v>959</v>
      </c>
      <c r="J3" s="466" t="s">
        <v>956</v>
      </c>
      <c r="K3" s="466" t="s">
        <v>894</v>
      </c>
      <c r="L3" s="466" t="s">
        <v>893</v>
      </c>
      <c r="M3" s="466" t="s">
        <v>962</v>
      </c>
      <c r="N3" s="466" t="s">
        <v>963</v>
      </c>
      <c r="O3" s="466" t="s">
        <v>977</v>
      </c>
      <c r="P3" s="466" t="s">
        <v>1012</v>
      </c>
      <c r="Q3" s="466" t="s">
        <v>991</v>
      </c>
      <c r="R3" s="466" t="s">
        <v>990</v>
      </c>
      <c r="S3" s="466" t="s">
        <v>894</v>
      </c>
      <c r="T3" s="466" t="s">
        <v>1013</v>
      </c>
      <c r="U3" s="466" t="s">
        <v>1016</v>
      </c>
      <c r="V3" s="466" t="s">
        <v>1024</v>
      </c>
      <c r="W3" s="466" t="s">
        <v>1017</v>
      </c>
      <c r="X3" s="466" t="s">
        <v>1021</v>
      </c>
      <c r="Y3" s="402" t="s">
        <v>891</v>
      </c>
      <c r="Z3" s="402" t="s">
        <v>960</v>
      </c>
      <c r="AA3" s="402" t="s">
        <v>957</v>
      </c>
      <c r="AB3" s="402" t="s">
        <v>896</v>
      </c>
      <c r="AC3" s="402" t="s">
        <v>897</v>
      </c>
      <c r="AD3" s="402" t="s">
        <v>965</v>
      </c>
      <c r="AE3" s="402" t="s">
        <v>964</v>
      </c>
      <c r="AF3" s="402" t="s">
        <v>993</v>
      </c>
      <c r="AG3" s="402" t="s">
        <v>1022</v>
      </c>
      <c r="AH3" s="402" t="s">
        <v>766</v>
      </c>
      <c r="AI3" s="402" t="s">
        <v>768</v>
      </c>
      <c r="AJ3" s="402" t="s">
        <v>769</v>
      </c>
      <c r="AK3" s="402" t="s">
        <v>961</v>
      </c>
      <c r="AL3" s="402" t="s">
        <v>958</v>
      </c>
      <c r="AM3" s="402" t="s">
        <v>898</v>
      </c>
      <c r="AN3" s="402" t="s">
        <v>899</v>
      </c>
      <c r="AO3" s="402" t="s">
        <v>966</v>
      </c>
      <c r="AP3" s="402" t="s">
        <v>1014</v>
      </c>
      <c r="AQ3" s="402" t="s">
        <v>992</v>
      </c>
      <c r="AR3" s="402" t="s">
        <v>1023</v>
      </c>
    </row>
    <row r="4" spans="1:44" s="400" customFormat="1" ht="24.75" customHeight="1" x14ac:dyDescent="0.25">
      <c r="A4" s="403" t="s">
        <v>691</v>
      </c>
      <c r="B4" s="404">
        <f>B5+B72</f>
        <v>781378000</v>
      </c>
      <c r="C4" s="404">
        <f>C5+C72</f>
        <v>34500000</v>
      </c>
      <c r="D4" s="404">
        <f>B4+C4</f>
        <v>815878000</v>
      </c>
      <c r="E4" s="404">
        <f t="shared" ref="E4:AL4" si="0">E5+E72</f>
        <v>652000000</v>
      </c>
      <c r="F4" s="404">
        <f t="shared" si="0"/>
        <v>-5000000</v>
      </c>
      <c r="G4" s="404">
        <f t="shared" si="0"/>
        <v>0</v>
      </c>
      <c r="H4" s="404">
        <f t="shared" si="0"/>
        <v>881942000</v>
      </c>
      <c r="I4" s="404">
        <f t="shared" si="0"/>
        <v>198526910.72</v>
      </c>
      <c r="J4" s="404">
        <f t="shared" si="0"/>
        <v>1080468910.72</v>
      </c>
      <c r="K4" s="404">
        <f t="shared" ref="K4:L4" si="1">K5+K72</f>
        <v>600000</v>
      </c>
      <c r="L4" s="404">
        <f t="shared" si="1"/>
        <v>1081068910.72</v>
      </c>
      <c r="M4" s="404">
        <f t="shared" ref="M4:N4" si="2">M5+M72</f>
        <v>-30000000</v>
      </c>
      <c r="N4" s="404">
        <f t="shared" si="2"/>
        <v>1051068910.72</v>
      </c>
      <c r="O4" s="404">
        <f t="shared" ref="O4:P4" si="3">O5+O72</f>
        <v>10000000</v>
      </c>
      <c r="P4" s="404">
        <f t="shared" si="3"/>
        <v>1160818910.72</v>
      </c>
      <c r="Q4" s="404">
        <f t="shared" ref="Q4:R4" si="4">Q5+Q72</f>
        <v>-154143082.19</v>
      </c>
      <c r="R4" s="404">
        <f t="shared" si="4"/>
        <v>1006675828.53</v>
      </c>
      <c r="S4" s="404">
        <f t="shared" ref="S4:T4" si="5">S5+S72</f>
        <v>-16233322</v>
      </c>
      <c r="T4" s="404">
        <f t="shared" si="5"/>
        <v>990442506.52999997</v>
      </c>
      <c r="U4" s="404">
        <f t="shared" ref="U4:V4" si="6">U5+U72</f>
        <v>0</v>
      </c>
      <c r="V4" s="404">
        <f t="shared" si="6"/>
        <v>990442506.52999997</v>
      </c>
      <c r="W4" s="404">
        <f t="shared" ref="W4:X4" si="7">W5+W72</f>
        <v>-16755937</v>
      </c>
      <c r="X4" s="404">
        <f t="shared" si="7"/>
        <v>973686569.52999997</v>
      </c>
      <c r="Y4" s="404">
        <f t="shared" si="0"/>
        <v>715000000</v>
      </c>
      <c r="Z4" s="404">
        <f t="shared" si="0"/>
        <v>-25000000</v>
      </c>
      <c r="AA4" s="404">
        <f t="shared" si="0"/>
        <v>690000000</v>
      </c>
      <c r="AB4" s="404">
        <f t="shared" ref="AB4:AC4" si="8">AB5+AB72</f>
        <v>0</v>
      </c>
      <c r="AC4" s="404">
        <f t="shared" si="8"/>
        <v>690000000</v>
      </c>
      <c r="AD4" s="404">
        <f t="shared" ref="AD4:AE4" si="9">AD5+AD72</f>
        <v>0</v>
      </c>
      <c r="AE4" s="404">
        <f t="shared" si="9"/>
        <v>789000000</v>
      </c>
      <c r="AF4" s="404">
        <f t="shared" ref="AF4:AG4" si="10">AF5+AF72</f>
        <v>0</v>
      </c>
      <c r="AG4" s="404">
        <f t="shared" si="10"/>
        <v>789000000</v>
      </c>
      <c r="AH4" s="404">
        <f t="shared" si="0"/>
        <v>238000000</v>
      </c>
      <c r="AI4" s="404">
        <f t="shared" si="0"/>
        <v>-3000000</v>
      </c>
      <c r="AJ4" s="404">
        <f t="shared" si="0"/>
        <v>235000000</v>
      </c>
      <c r="AK4" s="404">
        <f t="shared" si="0"/>
        <v>0</v>
      </c>
      <c r="AL4" s="404">
        <f t="shared" si="0"/>
        <v>235000000</v>
      </c>
      <c r="AM4" s="404">
        <f t="shared" ref="AM4:AN4" si="11">AM5+AM72</f>
        <v>0</v>
      </c>
      <c r="AN4" s="404">
        <f t="shared" si="11"/>
        <v>235000000</v>
      </c>
      <c r="AO4" s="404">
        <f t="shared" ref="AO4:AP4" si="12">AO5+AO72</f>
        <v>0</v>
      </c>
      <c r="AP4" s="404">
        <f t="shared" si="12"/>
        <v>337000000</v>
      </c>
      <c r="AQ4" s="404">
        <f t="shared" ref="AQ4:AR4" si="13">AQ5+AQ72</f>
        <v>0</v>
      </c>
      <c r="AR4" s="404">
        <f t="shared" si="13"/>
        <v>337000000</v>
      </c>
    </row>
    <row r="5" spans="1:44" s="400" customFormat="1" ht="25.5" customHeight="1" x14ac:dyDescent="0.25">
      <c r="A5" s="403" t="s">
        <v>738</v>
      </c>
      <c r="B5" s="404">
        <f>B7+B30+B53</f>
        <v>748878000</v>
      </c>
      <c r="C5" s="404">
        <f>C7+C27+C30+C72</f>
        <v>34500000</v>
      </c>
      <c r="D5" s="404">
        <f>B5+C5</f>
        <v>783378000</v>
      </c>
      <c r="E5" s="404">
        <f>E7+E30+E53</f>
        <v>652000000</v>
      </c>
      <c r="F5" s="404">
        <f>F7+F30+F53</f>
        <v>-5000000</v>
      </c>
      <c r="G5" s="404">
        <f>G6+G7+G27+G30+G52</f>
        <v>0</v>
      </c>
      <c r="H5" s="404">
        <f t="shared" ref="H5:AL5" si="14">H6+H27+H30+H52+H57+H59+H61+H63+H68</f>
        <v>849442000</v>
      </c>
      <c r="I5" s="404">
        <f t="shared" si="14"/>
        <v>198338840.72</v>
      </c>
      <c r="J5" s="404">
        <f t="shared" si="14"/>
        <v>1047780840.72</v>
      </c>
      <c r="K5" s="404">
        <f t="shared" ref="K5:L5" si="15">K6+K27+K30+K52+K57+K59+K61+K63+K68</f>
        <v>600000</v>
      </c>
      <c r="L5" s="404">
        <f t="shared" si="15"/>
        <v>1048380840.72</v>
      </c>
      <c r="M5" s="404">
        <f t="shared" ref="M5:N5" si="16">M6+M27+M30+M52+M57+M59+M61+M63+M68</f>
        <v>-30000000</v>
      </c>
      <c r="N5" s="404">
        <f t="shared" si="16"/>
        <v>1018380840.72</v>
      </c>
      <c r="O5" s="404">
        <f t="shared" ref="O5" si="17">O6+O27+O30+O52+O57+O59+O61+O63+O68</f>
        <v>10000000</v>
      </c>
      <c r="P5" s="404">
        <f t="shared" ref="P5:X5" si="18">P6+P27+P30+P52+P57+P59+P61+P63+P68+P70</f>
        <v>1128130840.72</v>
      </c>
      <c r="Q5" s="404">
        <f t="shared" si="18"/>
        <v>-125643082.19</v>
      </c>
      <c r="R5" s="404">
        <f t="shared" si="18"/>
        <v>1002487758.53</v>
      </c>
      <c r="S5" s="404">
        <f t="shared" si="18"/>
        <v>-16233322</v>
      </c>
      <c r="T5" s="404">
        <f t="shared" si="18"/>
        <v>986254436.52999997</v>
      </c>
      <c r="U5" s="404">
        <f t="shared" si="18"/>
        <v>0</v>
      </c>
      <c r="V5" s="404">
        <f t="shared" si="18"/>
        <v>986254436.52999997</v>
      </c>
      <c r="W5" s="404">
        <f t="shared" si="18"/>
        <v>-16755937</v>
      </c>
      <c r="X5" s="404">
        <f t="shared" si="18"/>
        <v>969498499.52999997</v>
      </c>
      <c r="Y5" s="404">
        <f t="shared" si="14"/>
        <v>715000000</v>
      </c>
      <c r="Z5" s="404">
        <f t="shared" si="14"/>
        <v>-25000000</v>
      </c>
      <c r="AA5" s="404">
        <f t="shared" si="14"/>
        <v>690000000</v>
      </c>
      <c r="AB5" s="404">
        <f t="shared" ref="AB5:AC5" si="19">AB6+AB27+AB30+AB52+AB57+AB59+AB61+AB63+AB68</f>
        <v>0</v>
      </c>
      <c r="AC5" s="404">
        <f t="shared" si="19"/>
        <v>690000000</v>
      </c>
      <c r="AD5" s="404">
        <f t="shared" ref="AD5" si="20">AD6+AD27+AD30+AD52+AD57+AD59+AD61+AD63+AD68</f>
        <v>0</v>
      </c>
      <c r="AE5" s="404">
        <f>AE6+AE27+AE30+AE52+AE57+AE59+AE61+AE63+AE68+AE70</f>
        <v>789000000</v>
      </c>
      <c r="AF5" s="404">
        <f>AF6+AF27+AF30+AF52+AF57+AF59+AF61+AF63+AF68+AF70</f>
        <v>0</v>
      </c>
      <c r="AG5" s="404">
        <f>AG6+AG27+AG30+AG52+AG57+AG59+AG61+AG63+AG68+AG70</f>
        <v>789000000</v>
      </c>
      <c r="AH5" s="404">
        <f t="shared" si="14"/>
        <v>238000000</v>
      </c>
      <c r="AI5" s="404">
        <f t="shared" si="14"/>
        <v>-3000000</v>
      </c>
      <c r="AJ5" s="404">
        <f t="shared" si="14"/>
        <v>235000000</v>
      </c>
      <c r="AK5" s="404">
        <f t="shared" si="14"/>
        <v>0</v>
      </c>
      <c r="AL5" s="404">
        <f t="shared" si="14"/>
        <v>235000000</v>
      </c>
      <c r="AM5" s="404">
        <f t="shared" ref="AM5:AN5" si="21">AM6+AM27+AM30+AM52+AM57+AM59+AM61+AM63+AM68</f>
        <v>0</v>
      </c>
      <c r="AN5" s="404">
        <f t="shared" si="21"/>
        <v>235000000</v>
      </c>
      <c r="AO5" s="404">
        <f t="shared" ref="AO5" si="22">AO6+AO27+AO30+AO52+AO57+AO59+AO61+AO63+AO68</f>
        <v>0</v>
      </c>
      <c r="AP5" s="404">
        <f>AP6+AP27+AP30+AP52+AP57+AP59+AP61+AP63+AP68+AP70</f>
        <v>337000000</v>
      </c>
      <c r="AQ5" s="404">
        <f>AQ6+AQ27+AQ30+AQ52+AQ57+AQ59+AQ61+AQ63+AQ68+AQ70</f>
        <v>0</v>
      </c>
      <c r="AR5" s="404">
        <f>AR6+AR27+AR30+AR52+AR57+AR59+AR61+AR63+AR68+AR70</f>
        <v>337000000</v>
      </c>
    </row>
    <row r="6" spans="1:44" s="390" customFormat="1" ht="23.25" hidden="1" customHeight="1" x14ac:dyDescent="0.25">
      <c r="A6" s="405" t="s">
        <v>242</v>
      </c>
      <c r="B6" s="406">
        <f>B7</f>
        <v>390353000</v>
      </c>
      <c r="C6" s="406">
        <f>C7</f>
        <v>0</v>
      </c>
      <c r="D6" s="406">
        <f t="shared" ref="D6" si="23">D7</f>
        <v>390353000</v>
      </c>
      <c r="E6" s="406">
        <f t="shared" ref="E6:AR6" si="24">E7</f>
        <v>442000000</v>
      </c>
      <c r="F6" s="406">
        <f t="shared" si="24"/>
        <v>-5000000</v>
      </c>
      <c r="G6" s="406">
        <f>G7</f>
        <v>0</v>
      </c>
      <c r="H6" s="404">
        <f>H7</f>
        <v>390353000</v>
      </c>
      <c r="I6" s="404">
        <f t="shared" ref="I6:AG6" si="25">I7</f>
        <v>0</v>
      </c>
      <c r="J6" s="404">
        <f t="shared" si="25"/>
        <v>390353000</v>
      </c>
      <c r="K6" s="404">
        <f t="shared" si="25"/>
        <v>600000</v>
      </c>
      <c r="L6" s="404">
        <f t="shared" si="25"/>
        <v>390953000</v>
      </c>
      <c r="M6" s="404">
        <f t="shared" si="25"/>
        <v>-30000000</v>
      </c>
      <c r="N6" s="404">
        <f t="shared" si="25"/>
        <v>360953000</v>
      </c>
      <c r="O6" s="404">
        <f t="shared" si="25"/>
        <v>10000000</v>
      </c>
      <c r="P6" s="404">
        <f t="shared" si="25"/>
        <v>370953000</v>
      </c>
      <c r="Q6" s="404">
        <f t="shared" si="25"/>
        <v>0</v>
      </c>
      <c r="R6" s="404">
        <f t="shared" si="25"/>
        <v>370953000</v>
      </c>
      <c r="S6" s="404">
        <f t="shared" si="25"/>
        <v>0</v>
      </c>
      <c r="T6" s="404">
        <f t="shared" si="25"/>
        <v>370953000</v>
      </c>
      <c r="U6" s="404">
        <f t="shared" si="25"/>
        <v>0</v>
      </c>
      <c r="V6" s="404">
        <f t="shared" si="25"/>
        <v>370953000</v>
      </c>
      <c r="W6" s="404">
        <f t="shared" si="25"/>
        <v>0</v>
      </c>
      <c r="X6" s="404">
        <f t="shared" si="25"/>
        <v>370953000</v>
      </c>
      <c r="Y6" s="406">
        <f t="shared" si="24"/>
        <v>437000000</v>
      </c>
      <c r="Z6" s="404">
        <f t="shared" si="25"/>
        <v>0</v>
      </c>
      <c r="AA6" s="404">
        <f t="shared" si="25"/>
        <v>437000000</v>
      </c>
      <c r="AB6" s="404">
        <f t="shared" si="25"/>
        <v>0</v>
      </c>
      <c r="AC6" s="404">
        <f t="shared" si="25"/>
        <v>437000000</v>
      </c>
      <c r="AD6" s="404">
        <f t="shared" si="25"/>
        <v>0</v>
      </c>
      <c r="AE6" s="404">
        <f t="shared" si="25"/>
        <v>437000000</v>
      </c>
      <c r="AF6" s="404">
        <f t="shared" si="25"/>
        <v>0</v>
      </c>
      <c r="AG6" s="404">
        <f t="shared" si="25"/>
        <v>437000000</v>
      </c>
      <c r="AH6" s="406">
        <f t="shared" si="24"/>
        <v>217000000</v>
      </c>
      <c r="AI6" s="406">
        <f t="shared" si="24"/>
        <v>-3000000</v>
      </c>
      <c r="AJ6" s="406">
        <f t="shared" si="24"/>
        <v>214000000</v>
      </c>
      <c r="AK6" s="404">
        <f t="shared" si="24"/>
        <v>0</v>
      </c>
      <c r="AL6" s="404">
        <f t="shared" si="24"/>
        <v>214000000</v>
      </c>
      <c r="AM6" s="404">
        <f t="shared" si="24"/>
        <v>0</v>
      </c>
      <c r="AN6" s="404">
        <f t="shared" si="24"/>
        <v>214000000</v>
      </c>
      <c r="AO6" s="404">
        <f t="shared" si="24"/>
        <v>0</v>
      </c>
      <c r="AP6" s="404">
        <f t="shared" si="24"/>
        <v>214000000</v>
      </c>
      <c r="AQ6" s="404">
        <f t="shared" si="24"/>
        <v>0</v>
      </c>
      <c r="AR6" s="404">
        <f t="shared" si="24"/>
        <v>214000000</v>
      </c>
    </row>
    <row r="7" spans="1:44" s="390" customFormat="1" ht="46.5" hidden="1" customHeight="1" x14ac:dyDescent="0.25">
      <c r="A7" s="407" t="s">
        <v>682</v>
      </c>
      <c r="B7" s="408">
        <f>SUM(B8:B26)</f>
        <v>390353000</v>
      </c>
      <c r="C7" s="408">
        <f>SUM(C8:C26)</f>
        <v>0</v>
      </c>
      <c r="D7" s="406">
        <f t="shared" ref="D7:D13" si="26">B7+C7</f>
        <v>390353000</v>
      </c>
      <c r="E7" s="408">
        <f>SUM(E8:E26)</f>
        <v>442000000</v>
      </c>
      <c r="F7" s="408">
        <f t="shared" ref="F7" si="27">SUM(F8:F26)</f>
        <v>-5000000</v>
      </c>
      <c r="G7" s="408">
        <f>SUM(G8:G26)</f>
        <v>0</v>
      </c>
      <c r="H7" s="408">
        <f>SUM(H8:H26)</f>
        <v>390353000</v>
      </c>
      <c r="I7" s="408">
        <f>SUM(I8:I26)</f>
        <v>0</v>
      </c>
      <c r="J7" s="408">
        <f t="shared" ref="J7:AL7" si="28">SUM(J8:J26)</f>
        <v>390353000</v>
      </c>
      <c r="K7" s="408">
        <f>SUM(K8:K26)</f>
        <v>600000</v>
      </c>
      <c r="L7" s="408">
        <f t="shared" ref="L7:N7" si="29">SUM(L8:L26)</f>
        <v>390953000</v>
      </c>
      <c r="M7" s="408">
        <f>SUM(M8:M26)</f>
        <v>-30000000</v>
      </c>
      <c r="N7" s="408">
        <f t="shared" si="29"/>
        <v>360953000</v>
      </c>
      <c r="O7" s="408">
        <f>SUM(O8:O26)</f>
        <v>10000000</v>
      </c>
      <c r="P7" s="408">
        <f t="shared" ref="P7:R7" si="30">SUM(P8:P26)</f>
        <v>370953000</v>
      </c>
      <c r="Q7" s="408">
        <f>SUM(Q8:Q26)</f>
        <v>0</v>
      </c>
      <c r="R7" s="408">
        <f t="shared" si="30"/>
        <v>370953000</v>
      </c>
      <c r="S7" s="408">
        <f>SUM(S8:S26)</f>
        <v>0</v>
      </c>
      <c r="T7" s="408">
        <f t="shared" ref="T7:V7" si="31">SUM(T8:T26)</f>
        <v>370953000</v>
      </c>
      <c r="U7" s="408">
        <f>SUM(U8:U26)</f>
        <v>0</v>
      </c>
      <c r="V7" s="408">
        <f t="shared" si="31"/>
        <v>370953000</v>
      </c>
      <c r="W7" s="408">
        <f>SUM(W8:W26)</f>
        <v>0</v>
      </c>
      <c r="X7" s="408">
        <f t="shared" ref="X7" si="32">SUM(X8:X26)</f>
        <v>370953000</v>
      </c>
      <c r="Y7" s="408">
        <f t="shared" si="28"/>
        <v>437000000</v>
      </c>
      <c r="Z7" s="408">
        <f t="shared" si="28"/>
        <v>0</v>
      </c>
      <c r="AA7" s="408">
        <f t="shared" si="28"/>
        <v>437000000</v>
      </c>
      <c r="AB7" s="408">
        <f t="shared" ref="AB7:AC7" si="33">SUM(AB8:AB26)</f>
        <v>0</v>
      </c>
      <c r="AC7" s="408">
        <f t="shared" si="33"/>
        <v>437000000</v>
      </c>
      <c r="AD7" s="408">
        <f t="shared" ref="AD7:AE7" si="34">SUM(AD8:AD26)</f>
        <v>0</v>
      </c>
      <c r="AE7" s="408">
        <f t="shared" si="34"/>
        <v>437000000</v>
      </c>
      <c r="AF7" s="408">
        <f t="shared" ref="AF7:AG7" si="35">SUM(AF8:AF26)</f>
        <v>0</v>
      </c>
      <c r="AG7" s="408">
        <f t="shared" si="35"/>
        <v>437000000</v>
      </c>
      <c r="AH7" s="408">
        <f t="shared" si="28"/>
        <v>217000000</v>
      </c>
      <c r="AI7" s="408">
        <f t="shared" si="28"/>
        <v>-3000000</v>
      </c>
      <c r="AJ7" s="408">
        <f t="shared" si="28"/>
        <v>214000000</v>
      </c>
      <c r="AK7" s="408">
        <f t="shared" si="28"/>
        <v>0</v>
      </c>
      <c r="AL7" s="408">
        <f t="shared" si="28"/>
        <v>214000000</v>
      </c>
      <c r="AM7" s="408">
        <f t="shared" ref="AM7:AN7" si="36">SUM(AM8:AM26)</f>
        <v>0</v>
      </c>
      <c r="AN7" s="408">
        <f t="shared" si="36"/>
        <v>214000000</v>
      </c>
      <c r="AO7" s="408">
        <f t="shared" ref="AO7:AP7" si="37">SUM(AO8:AO26)</f>
        <v>0</v>
      </c>
      <c r="AP7" s="408">
        <f t="shared" si="37"/>
        <v>214000000</v>
      </c>
      <c r="AQ7" s="408">
        <f t="shared" ref="AQ7:AR7" si="38">SUM(AQ8:AQ26)</f>
        <v>0</v>
      </c>
      <c r="AR7" s="408">
        <f t="shared" si="38"/>
        <v>214000000</v>
      </c>
    </row>
    <row r="8" spans="1:44" s="390" customFormat="1" ht="48.75" hidden="1" customHeight="1" x14ac:dyDescent="0.25">
      <c r="A8" s="409" t="s">
        <v>741</v>
      </c>
      <c r="B8" s="410">
        <v>60000000</v>
      </c>
      <c r="C8" s="410"/>
      <c r="D8" s="411">
        <f t="shared" si="26"/>
        <v>60000000</v>
      </c>
      <c r="E8" s="410"/>
      <c r="F8" s="410"/>
      <c r="G8" s="410"/>
      <c r="H8" s="410">
        <f t="shared" ref="H8:H13" si="39">D8+G8</f>
        <v>60000000</v>
      </c>
      <c r="I8" s="410"/>
      <c r="J8" s="410">
        <f>H8+I8</f>
        <v>60000000</v>
      </c>
      <c r="K8" s="410">
        <v>-17630000</v>
      </c>
      <c r="L8" s="410">
        <f>J8+K8</f>
        <v>42370000</v>
      </c>
      <c r="M8" s="410"/>
      <c r="N8" s="410">
        <f>L8+M8</f>
        <v>42370000</v>
      </c>
      <c r="O8" s="410"/>
      <c r="P8" s="410">
        <f t="shared" ref="P8:P10" si="40">N8+O8</f>
        <v>42370000</v>
      </c>
      <c r="Q8" s="410"/>
      <c r="R8" s="410">
        <f t="shared" ref="R8:R25" si="41">P8+Q8</f>
        <v>42370000</v>
      </c>
      <c r="S8" s="410"/>
      <c r="T8" s="410">
        <f t="shared" ref="T8:T26" si="42">R8+S8</f>
        <v>42370000</v>
      </c>
      <c r="U8" s="410"/>
      <c r="V8" s="410">
        <f t="shared" ref="V8:V26" si="43">T8+U8</f>
        <v>42370000</v>
      </c>
      <c r="W8" s="410"/>
      <c r="X8" s="410">
        <f t="shared" ref="X8:X26" si="44">V8+W8</f>
        <v>42370000</v>
      </c>
      <c r="Y8" s="411"/>
      <c r="Z8" s="410"/>
      <c r="AA8" s="410">
        <f>Y8+Z8</f>
        <v>0</v>
      </c>
      <c r="AB8" s="410"/>
      <c r="AC8" s="410">
        <f>AA8+AB8</f>
        <v>0</v>
      </c>
      <c r="AD8" s="410"/>
      <c r="AE8" s="410">
        <f>AC8+AD8</f>
        <v>0</v>
      </c>
      <c r="AF8" s="410"/>
      <c r="AG8" s="410">
        <f>AE8+AF8</f>
        <v>0</v>
      </c>
      <c r="AH8" s="412"/>
      <c r="AI8" s="412"/>
      <c r="AJ8" s="411"/>
      <c r="AK8" s="410"/>
      <c r="AL8" s="410">
        <f>AJ8+AK8</f>
        <v>0</v>
      </c>
      <c r="AM8" s="410"/>
      <c r="AN8" s="410">
        <f>AL8+AM8</f>
        <v>0</v>
      </c>
      <c r="AO8" s="410"/>
      <c r="AP8" s="410">
        <f>AN8+AO8</f>
        <v>0</v>
      </c>
      <c r="AQ8" s="410"/>
      <c r="AR8" s="410">
        <f>AP8+AQ8</f>
        <v>0</v>
      </c>
    </row>
    <row r="9" spans="1:44" s="390" customFormat="1" ht="36.6" hidden="1" customHeight="1" x14ac:dyDescent="0.25">
      <c r="A9" s="409" t="s">
        <v>760</v>
      </c>
      <c r="B9" s="410">
        <v>65000000</v>
      </c>
      <c r="C9" s="410"/>
      <c r="D9" s="411">
        <f t="shared" si="26"/>
        <v>65000000</v>
      </c>
      <c r="E9" s="410"/>
      <c r="F9" s="410"/>
      <c r="G9" s="410"/>
      <c r="H9" s="410">
        <f t="shared" si="39"/>
        <v>65000000</v>
      </c>
      <c r="I9" s="410"/>
      <c r="J9" s="410">
        <f t="shared" ref="J9:J106" si="45">H9+I9</f>
        <v>65000000</v>
      </c>
      <c r="K9" s="410">
        <v>11630000</v>
      </c>
      <c r="L9" s="410">
        <f t="shared" ref="L9:L26" si="46">J9+K9</f>
        <v>76630000</v>
      </c>
      <c r="M9" s="410"/>
      <c r="N9" s="410">
        <f>L9+M9</f>
        <v>76630000</v>
      </c>
      <c r="O9" s="410"/>
      <c r="P9" s="410">
        <f t="shared" si="40"/>
        <v>76630000</v>
      </c>
      <c r="Q9" s="410"/>
      <c r="R9" s="410">
        <f>P9+Q9-337000</f>
        <v>76293000</v>
      </c>
      <c r="S9" s="410"/>
      <c r="T9" s="410">
        <f t="shared" si="42"/>
        <v>76293000</v>
      </c>
      <c r="U9" s="410"/>
      <c r="V9" s="410">
        <f t="shared" si="43"/>
        <v>76293000</v>
      </c>
      <c r="W9" s="410"/>
      <c r="X9" s="410">
        <f t="shared" si="44"/>
        <v>76293000</v>
      </c>
      <c r="Y9" s="411"/>
      <c r="Z9" s="410"/>
      <c r="AA9" s="410">
        <f t="shared" ref="AA9:AA26" si="47">Y9+Z9</f>
        <v>0</v>
      </c>
      <c r="AB9" s="410"/>
      <c r="AC9" s="410">
        <f t="shared" ref="AC9:AC26" si="48">AA9+AB9</f>
        <v>0</v>
      </c>
      <c r="AD9" s="410"/>
      <c r="AE9" s="410">
        <f t="shared" ref="AE9:AE11" si="49">AC9+AD9</f>
        <v>0</v>
      </c>
      <c r="AF9" s="410"/>
      <c r="AG9" s="410">
        <f t="shared" ref="AG9:AG11" si="50">AE9+AF9</f>
        <v>0</v>
      </c>
      <c r="AH9" s="412"/>
      <c r="AI9" s="412"/>
      <c r="AJ9" s="411"/>
      <c r="AK9" s="410"/>
      <c r="AL9" s="410">
        <f t="shared" ref="AL9:AL26" si="51">AJ9+AK9</f>
        <v>0</v>
      </c>
      <c r="AM9" s="410"/>
      <c r="AN9" s="410">
        <f t="shared" ref="AN9:AN26" si="52">AL9+AM9</f>
        <v>0</v>
      </c>
      <c r="AO9" s="410"/>
      <c r="AP9" s="410">
        <f t="shared" ref="AP9:AP11" si="53">AN9+AO9</f>
        <v>0</v>
      </c>
      <c r="AQ9" s="410"/>
      <c r="AR9" s="410">
        <f t="shared" ref="AR9:AR11" si="54">AP9+AQ9</f>
        <v>0</v>
      </c>
    </row>
    <row r="10" spans="1:44" s="390" customFormat="1" ht="46.5" hidden="1" customHeight="1" x14ac:dyDescent="0.25">
      <c r="A10" s="409" t="s">
        <v>742</v>
      </c>
      <c r="B10" s="410">
        <v>171053000</v>
      </c>
      <c r="C10" s="410"/>
      <c r="D10" s="411">
        <f t="shared" si="26"/>
        <v>171053000</v>
      </c>
      <c r="E10" s="410"/>
      <c r="F10" s="410"/>
      <c r="G10" s="410"/>
      <c r="H10" s="410">
        <f t="shared" si="39"/>
        <v>171053000</v>
      </c>
      <c r="I10" s="410"/>
      <c r="J10" s="410">
        <f t="shared" si="45"/>
        <v>171053000</v>
      </c>
      <c r="K10" s="410">
        <v>-7118000</v>
      </c>
      <c r="L10" s="410">
        <f t="shared" si="46"/>
        <v>163935000</v>
      </c>
      <c r="M10" s="410"/>
      <c r="N10" s="410">
        <f>L10+M10</f>
        <v>163935000</v>
      </c>
      <c r="O10" s="410"/>
      <c r="P10" s="410">
        <f t="shared" si="40"/>
        <v>163935000</v>
      </c>
      <c r="Q10" s="410"/>
      <c r="R10" s="410">
        <f t="shared" si="41"/>
        <v>163935000</v>
      </c>
      <c r="S10" s="410"/>
      <c r="T10" s="410">
        <f t="shared" si="42"/>
        <v>163935000</v>
      </c>
      <c r="U10" s="410"/>
      <c r="V10" s="410">
        <f t="shared" si="43"/>
        <v>163935000</v>
      </c>
      <c r="W10" s="410"/>
      <c r="X10" s="410">
        <f t="shared" si="44"/>
        <v>163935000</v>
      </c>
      <c r="Y10" s="411"/>
      <c r="Z10" s="410"/>
      <c r="AA10" s="410">
        <f t="shared" si="47"/>
        <v>0</v>
      </c>
      <c r="AB10" s="410"/>
      <c r="AC10" s="410">
        <f t="shared" si="48"/>
        <v>0</v>
      </c>
      <c r="AD10" s="410"/>
      <c r="AE10" s="410">
        <f t="shared" si="49"/>
        <v>0</v>
      </c>
      <c r="AF10" s="410"/>
      <c r="AG10" s="410">
        <f t="shared" si="50"/>
        <v>0</v>
      </c>
      <c r="AH10" s="412"/>
      <c r="AI10" s="412"/>
      <c r="AJ10" s="411"/>
      <c r="AK10" s="410"/>
      <c r="AL10" s="410">
        <f t="shared" si="51"/>
        <v>0</v>
      </c>
      <c r="AM10" s="410"/>
      <c r="AN10" s="410">
        <f t="shared" si="52"/>
        <v>0</v>
      </c>
      <c r="AO10" s="410"/>
      <c r="AP10" s="410">
        <f t="shared" si="53"/>
        <v>0</v>
      </c>
      <c r="AQ10" s="410"/>
      <c r="AR10" s="410">
        <f t="shared" si="54"/>
        <v>0</v>
      </c>
    </row>
    <row r="11" spans="1:44" s="390" customFormat="1" ht="51" hidden="1" customHeight="1" x14ac:dyDescent="0.25">
      <c r="A11" s="409" t="s">
        <v>967</v>
      </c>
      <c r="B11" s="410">
        <v>14300000</v>
      </c>
      <c r="C11" s="410"/>
      <c r="D11" s="411">
        <f t="shared" si="26"/>
        <v>14300000</v>
      </c>
      <c r="E11" s="410"/>
      <c r="F11" s="410"/>
      <c r="G11" s="410"/>
      <c r="H11" s="410">
        <f t="shared" si="39"/>
        <v>14300000</v>
      </c>
      <c r="I11" s="410"/>
      <c r="J11" s="410">
        <f t="shared" si="45"/>
        <v>14300000</v>
      </c>
      <c r="K11" s="410">
        <v>-14300000</v>
      </c>
      <c r="L11" s="410">
        <f t="shared" si="46"/>
        <v>0</v>
      </c>
      <c r="M11" s="410"/>
      <c r="N11" s="410">
        <f>L11+M11</f>
        <v>0</v>
      </c>
      <c r="O11" s="410">
        <v>10000000</v>
      </c>
      <c r="P11" s="410">
        <f>N11+O11</f>
        <v>10000000</v>
      </c>
      <c r="Q11" s="410"/>
      <c r="R11" s="410">
        <f>P11+Q11-10000000</f>
        <v>0</v>
      </c>
      <c r="S11" s="410"/>
      <c r="T11" s="410">
        <f t="shared" si="42"/>
        <v>0</v>
      </c>
      <c r="U11" s="410"/>
      <c r="V11" s="410">
        <f t="shared" si="43"/>
        <v>0</v>
      </c>
      <c r="W11" s="410"/>
      <c r="X11" s="410">
        <f t="shared" si="44"/>
        <v>0</v>
      </c>
      <c r="Y11" s="411"/>
      <c r="Z11" s="410"/>
      <c r="AA11" s="410">
        <f t="shared" si="47"/>
        <v>0</v>
      </c>
      <c r="AB11" s="410"/>
      <c r="AC11" s="410">
        <f t="shared" si="48"/>
        <v>0</v>
      </c>
      <c r="AD11" s="410"/>
      <c r="AE11" s="410">
        <f t="shared" si="49"/>
        <v>0</v>
      </c>
      <c r="AF11" s="410"/>
      <c r="AG11" s="410">
        <f t="shared" si="50"/>
        <v>0</v>
      </c>
      <c r="AH11" s="412"/>
      <c r="AI11" s="412"/>
      <c r="AJ11" s="411"/>
      <c r="AK11" s="410"/>
      <c r="AL11" s="410">
        <f t="shared" si="51"/>
        <v>0</v>
      </c>
      <c r="AM11" s="410"/>
      <c r="AN11" s="410">
        <f t="shared" si="52"/>
        <v>0</v>
      </c>
      <c r="AO11" s="410"/>
      <c r="AP11" s="410">
        <f t="shared" si="53"/>
        <v>0</v>
      </c>
      <c r="AQ11" s="410"/>
      <c r="AR11" s="410">
        <f t="shared" si="54"/>
        <v>0</v>
      </c>
    </row>
    <row r="12" spans="1:44" s="390" customFormat="1" ht="33" hidden="1" customHeight="1" x14ac:dyDescent="0.25">
      <c r="A12" s="409" t="s">
        <v>900</v>
      </c>
      <c r="B12" s="410"/>
      <c r="C12" s="410"/>
      <c r="D12" s="411"/>
      <c r="E12" s="410"/>
      <c r="F12" s="410"/>
      <c r="G12" s="410"/>
      <c r="H12" s="410"/>
      <c r="I12" s="410"/>
      <c r="J12" s="410"/>
      <c r="K12" s="410">
        <v>28018000</v>
      </c>
      <c r="L12" s="410">
        <f t="shared" si="46"/>
        <v>28018000</v>
      </c>
      <c r="M12" s="410"/>
      <c r="N12" s="410">
        <v>28018000</v>
      </c>
      <c r="O12" s="410"/>
      <c r="P12" s="410">
        <f t="shared" ref="P12:P51" si="55">N12+O12</f>
        <v>28018000</v>
      </c>
      <c r="Q12" s="410"/>
      <c r="R12" s="410">
        <f>P12+Q12-8974000</f>
        <v>19044000</v>
      </c>
      <c r="S12" s="410"/>
      <c r="T12" s="410">
        <f t="shared" si="42"/>
        <v>19044000</v>
      </c>
      <c r="U12" s="410"/>
      <c r="V12" s="410">
        <f t="shared" si="43"/>
        <v>19044000</v>
      </c>
      <c r="W12" s="410"/>
      <c r="X12" s="410">
        <f t="shared" si="44"/>
        <v>19044000</v>
      </c>
      <c r="Y12" s="411"/>
      <c r="Z12" s="410"/>
      <c r="AA12" s="410"/>
      <c r="AB12" s="410"/>
      <c r="AC12" s="410"/>
      <c r="AD12" s="410"/>
      <c r="AE12" s="410"/>
      <c r="AF12" s="410"/>
      <c r="AG12" s="410"/>
      <c r="AH12" s="412"/>
      <c r="AI12" s="412"/>
      <c r="AJ12" s="411"/>
      <c r="AK12" s="410"/>
      <c r="AL12" s="410"/>
      <c r="AM12" s="410"/>
      <c r="AN12" s="410"/>
      <c r="AO12" s="410"/>
      <c r="AP12" s="410"/>
      <c r="AQ12" s="410"/>
      <c r="AR12" s="410"/>
    </row>
    <row r="13" spans="1:44" s="390" customFormat="1" ht="65.25" hidden="1" customHeight="1" x14ac:dyDescent="0.25">
      <c r="A13" s="409" t="s">
        <v>752</v>
      </c>
      <c r="B13" s="410">
        <v>80000000</v>
      </c>
      <c r="C13" s="410"/>
      <c r="D13" s="411">
        <f t="shared" si="26"/>
        <v>80000000</v>
      </c>
      <c r="E13" s="410"/>
      <c r="F13" s="410"/>
      <c r="G13" s="410"/>
      <c r="H13" s="410">
        <f t="shared" si="39"/>
        <v>80000000</v>
      </c>
      <c r="I13" s="410"/>
      <c r="J13" s="410">
        <f t="shared" si="45"/>
        <v>80000000</v>
      </c>
      <c r="K13" s="410"/>
      <c r="L13" s="410">
        <f t="shared" si="46"/>
        <v>80000000</v>
      </c>
      <c r="M13" s="410">
        <v>-30000000</v>
      </c>
      <c r="N13" s="410">
        <f t="shared" ref="N13:N26" si="56">L13+M13</f>
        <v>50000000</v>
      </c>
      <c r="O13" s="410"/>
      <c r="P13" s="410">
        <f t="shared" si="55"/>
        <v>50000000</v>
      </c>
      <c r="Q13" s="410"/>
      <c r="R13" s="410">
        <f>P13+Q13+336000</f>
        <v>50336000</v>
      </c>
      <c r="S13" s="410"/>
      <c r="T13" s="410">
        <f t="shared" si="42"/>
        <v>50336000</v>
      </c>
      <c r="U13" s="410"/>
      <c r="V13" s="410">
        <f t="shared" si="43"/>
        <v>50336000</v>
      </c>
      <c r="W13" s="410"/>
      <c r="X13" s="410">
        <f t="shared" si="44"/>
        <v>50336000</v>
      </c>
      <c r="Y13" s="411"/>
      <c r="Z13" s="410"/>
      <c r="AA13" s="410">
        <f t="shared" si="47"/>
        <v>0</v>
      </c>
      <c r="AB13" s="410"/>
      <c r="AC13" s="410">
        <f t="shared" si="48"/>
        <v>0</v>
      </c>
      <c r="AD13" s="410"/>
      <c r="AE13" s="410">
        <f t="shared" ref="AE13:AE26" si="57">AC13+AD13</f>
        <v>0</v>
      </c>
      <c r="AF13" s="410"/>
      <c r="AG13" s="410">
        <f t="shared" ref="AG13:AG26" si="58">AE13+AF13</f>
        <v>0</v>
      </c>
      <c r="AH13" s="412"/>
      <c r="AI13" s="412"/>
      <c r="AJ13" s="411"/>
      <c r="AK13" s="410"/>
      <c r="AL13" s="410">
        <f t="shared" si="51"/>
        <v>0</v>
      </c>
      <c r="AM13" s="410"/>
      <c r="AN13" s="410">
        <f t="shared" si="52"/>
        <v>0</v>
      </c>
      <c r="AO13" s="410"/>
      <c r="AP13" s="410">
        <f t="shared" ref="AP13:AP26" si="59">AN13+AO13</f>
        <v>0</v>
      </c>
      <c r="AQ13" s="410"/>
      <c r="AR13" s="410">
        <f t="shared" ref="AR13:AR26" si="60">AP13+AQ13</f>
        <v>0</v>
      </c>
    </row>
    <row r="14" spans="1:44" s="390" customFormat="1" ht="52.65" hidden="1" customHeight="1" x14ac:dyDescent="0.25">
      <c r="A14" s="409" t="s">
        <v>743</v>
      </c>
      <c r="B14" s="410"/>
      <c r="C14" s="410"/>
      <c r="D14" s="411"/>
      <c r="E14" s="410">
        <v>90000000</v>
      </c>
      <c r="F14" s="410"/>
      <c r="G14" s="410"/>
      <c r="H14" s="410"/>
      <c r="I14" s="410"/>
      <c r="J14" s="410">
        <f t="shared" si="45"/>
        <v>0</v>
      </c>
      <c r="K14" s="410"/>
      <c r="L14" s="410">
        <f t="shared" si="46"/>
        <v>0</v>
      </c>
      <c r="M14" s="410"/>
      <c r="N14" s="410">
        <f t="shared" si="56"/>
        <v>0</v>
      </c>
      <c r="O14" s="410"/>
      <c r="P14" s="410">
        <f t="shared" si="55"/>
        <v>0</v>
      </c>
      <c r="Q14" s="410"/>
      <c r="R14" s="410">
        <f t="shared" si="41"/>
        <v>0</v>
      </c>
      <c r="S14" s="410"/>
      <c r="T14" s="410">
        <f t="shared" si="42"/>
        <v>0</v>
      </c>
      <c r="U14" s="410"/>
      <c r="V14" s="410">
        <f t="shared" si="43"/>
        <v>0</v>
      </c>
      <c r="W14" s="410"/>
      <c r="X14" s="410">
        <f t="shared" si="44"/>
        <v>0</v>
      </c>
      <c r="Y14" s="411">
        <f t="shared" ref="Y14:Y21" si="61">E14+F14</f>
        <v>90000000</v>
      </c>
      <c r="Z14" s="410"/>
      <c r="AA14" s="410">
        <f t="shared" si="47"/>
        <v>90000000</v>
      </c>
      <c r="AB14" s="410"/>
      <c r="AC14" s="410">
        <f t="shared" si="48"/>
        <v>90000000</v>
      </c>
      <c r="AD14" s="410"/>
      <c r="AE14" s="410">
        <f t="shared" si="57"/>
        <v>90000000</v>
      </c>
      <c r="AF14" s="410"/>
      <c r="AG14" s="410">
        <f t="shared" si="58"/>
        <v>90000000</v>
      </c>
      <c r="AH14" s="412"/>
      <c r="AI14" s="412"/>
      <c r="AJ14" s="411"/>
      <c r="AK14" s="410"/>
      <c r="AL14" s="410">
        <f t="shared" si="51"/>
        <v>0</v>
      </c>
      <c r="AM14" s="410"/>
      <c r="AN14" s="410">
        <f t="shared" si="52"/>
        <v>0</v>
      </c>
      <c r="AO14" s="410"/>
      <c r="AP14" s="410">
        <f t="shared" si="59"/>
        <v>0</v>
      </c>
      <c r="AQ14" s="410"/>
      <c r="AR14" s="410">
        <f t="shared" si="60"/>
        <v>0</v>
      </c>
    </row>
    <row r="15" spans="1:44" s="389" customFormat="1" ht="37.200000000000003" hidden="1" customHeight="1" x14ac:dyDescent="0.25">
      <c r="A15" s="409" t="s">
        <v>744</v>
      </c>
      <c r="B15" s="410"/>
      <c r="C15" s="410"/>
      <c r="D15" s="411"/>
      <c r="E15" s="410">
        <v>60000000</v>
      </c>
      <c r="F15" s="410"/>
      <c r="G15" s="410"/>
      <c r="H15" s="410"/>
      <c r="I15" s="410"/>
      <c r="J15" s="410">
        <f t="shared" si="45"/>
        <v>0</v>
      </c>
      <c r="K15" s="410"/>
      <c r="L15" s="410">
        <f t="shared" si="46"/>
        <v>0</v>
      </c>
      <c r="M15" s="410"/>
      <c r="N15" s="410">
        <f t="shared" si="56"/>
        <v>0</v>
      </c>
      <c r="O15" s="410"/>
      <c r="P15" s="410">
        <f t="shared" si="55"/>
        <v>0</v>
      </c>
      <c r="Q15" s="410"/>
      <c r="R15" s="410">
        <f t="shared" si="41"/>
        <v>0</v>
      </c>
      <c r="S15" s="410"/>
      <c r="T15" s="410">
        <f t="shared" si="42"/>
        <v>0</v>
      </c>
      <c r="U15" s="410"/>
      <c r="V15" s="410">
        <f t="shared" si="43"/>
        <v>0</v>
      </c>
      <c r="W15" s="410"/>
      <c r="X15" s="410">
        <f t="shared" si="44"/>
        <v>0</v>
      </c>
      <c r="Y15" s="411">
        <f t="shared" si="61"/>
        <v>60000000</v>
      </c>
      <c r="Z15" s="410"/>
      <c r="AA15" s="410">
        <f t="shared" si="47"/>
        <v>60000000</v>
      </c>
      <c r="AB15" s="410"/>
      <c r="AC15" s="410">
        <f t="shared" si="48"/>
        <v>60000000</v>
      </c>
      <c r="AD15" s="410"/>
      <c r="AE15" s="410">
        <f t="shared" si="57"/>
        <v>60000000</v>
      </c>
      <c r="AF15" s="410"/>
      <c r="AG15" s="410">
        <f t="shared" si="58"/>
        <v>60000000</v>
      </c>
      <c r="AH15" s="412"/>
      <c r="AI15" s="412"/>
      <c r="AJ15" s="411"/>
      <c r="AK15" s="410"/>
      <c r="AL15" s="410">
        <f t="shared" si="51"/>
        <v>0</v>
      </c>
      <c r="AM15" s="410"/>
      <c r="AN15" s="410">
        <f t="shared" si="52"/>
        <v>0</v>
      </c>
      <c r="AO15" s="410"/>
      <c r="AP15" s="410">
        <f t="shared" si="59"/>
        <v>0</v>
      </c>
      <c r="AQ15" s="410"/>
      <c r="AR15" s="410">
        <f t="shared" si="60"/>
        <v>0</v>
      </c>
    </row>
    <row r="16" spans="1:44" s="389" customFormat="1" ht="48.75" hidden="1" customHeight="1" x14ac:dyDescent="0.25">
      <c r="A16" s="409" t="s">
        <v>751</v>
      </c>
      <c r="B16" s="410"/>
      <c r="C16" s="410"/>
      <c r="D16" s="411"/>
      <c r="E16" s="410">
        <v>10000000</v>
      </c>
      <c r="F16" s="410"/>
      <c r="G16" s="410"/>
      <c r="H16" s="410"/>
      <c r="I16" s="410"/>
      <c r="J16" s="410">
        <f t="shared" si="45"/>
        <v>0</v>
      </c>
      <c r="K16" s="410"/>
      <c r="L16" s="410">
        <f t="shared" si="46"/>
        <v>0</v>
      </c>
      <c r="M16" s="410"/>
      <c r="N16" s="410">
        <f t="shared" si="56"/>
        <v>0</v>
      </c>
      <c r="O16" s="410"/>
      <c r="P16" s="410">
        <f t="shared" si="55"/>
        <v>0</v>
      </c>
      <c r="Q16" s="410"/>
      <c r="R16" s="410">
        <f t="shared" si="41"/>
        <v>0</v>
      </c>
      <c r="S16" s="410"/>
      <c r="T16" s="410">
        <f t="shared" si="42"/>
        <v>0</v>
      </c>
      <c r="U16" s="410"/>
      <c r="V16" s="410">
        <f t="shared" si="43"/>
        <v>0</v>
      </c>
      <c r="W16" s="410"/>
      <c r="X16" s="410">
        <f t="shared" si="44"/>
        <v>0</v>
      </c>
      <c r="Y16" s="411">
        <f t="shared" si="61"/>
        <v>10000000</v>
      </c>
      <c r="Z16" s="410"/>
      <c r="AA16" s="410">
        <f t="shared" si="47"/>
        <v>10000000</v>
      </c>
      <c r="AB16" s="410"/>
      <c r="AC16" s="410">
        <f t="shared" si="48"/>
        <v>10000000</v>
      </c>
      <c r="AD16" s="410"/>
      <c r="AE16" s="410">
        <f t="shared" si="57"/>
        <v>10000000</v>
      </c>
      <c r="AF16" s="410"/>
      <c r="AG16" s="410">
        <f t="shared" si="58"/>
        <v>10000000</v>
      </c>
      <c r="AH16" s="412"/>
      <c r="AI16" s="412"/>
      <c r="AJ16" s="411"/>
      <c r="AK16" s="410"/>
      <c r="AL16" s="410">
        <f t="shared" si="51"/>
        <v>0</v>
      </c>
      <c r="AM16" s="410"/>
      <c r="AN16" s="410">
        <f t="shared" si="52"/>
        <v>0</v>
      </c>
      <c r="AO16" s="410"/>
      <c r="AP16" s="410">
        <f t="shared" si="59"/>
        <v>0</v>
      </c>
      <c r="AQ16" s="410"/>
      <c r="AR16" s="410">
        <f t="shared" si="60"/>
        <v>0</v>
      </c>
    </row>
    <row r="17" spans="1:44" s="389" customFormat="1" ht="45.75" hidden="1" customHeight="1" x14ac:dyDescent="0.25">
      <c r="A17" s="409" t="s">
        <v>761</v>
      </c>
      <c r="B17" s="410"/>
      <c r="C17" s="410"/>
      <c r="D17" s="411"/>
      <c r="E17" s="410">
        <v>120000000</v>
      </c>
      <c r="F17" s="410">
        <v>-5000000</v>
      </c>
      <c r="G17" s="410"/>
      <c r="H17" s="410"/>
      <c r="I17" s="410"/>
      <c r="J17" s="410">
        <f t="shared" si="45"/>
        <v>0</v>
      </c>
      <c r="K17" s="410"/>
      <c r="L17" s="410">
        <f t="shared" si="46"/>
        <v>0</v>
      </c>
      <c r="M17" s="410"/>
      <c r="N17" s="410">
        <f t="shared" si="56"/>
        <v>0</v>
      </c>
      <c r="O17" s="410"/>
      <c r="P17" s="410">
        <f t="shared" si="55"/>
        <v>0</v>
      </c>
      <c r="Q17" s="410"/>
      <c r="R17" s="410">
        <f t="shared" si="41"/>
        <v>0</v>
      </c>
      <c r="S17" s="410"/>
      <c r="T17" s="410">
        <f t="shared" si="42"/>
        <v>0</v>
      </c>
      <c r="U17" s="410"/>
      <c r="V17" s="410">
        <f t="shared" si="43"/>
        <v>0</v>
      </c>
      <c r="W17" s="410"/>
      <c r="X17" s="410">
        <f t="shared" si="44"/>
        <v>0</v>
      </c>
      <c r="Y17" s="411">
        <f t="shared" si="61"/>
        <v>115000000</v>
      </c>
      <c r="Z17" s="410"/>
      <c r="AA17" s="410">
        <f t="shared" si="47"/>
        <v>115000000</v>
      </c>
      <c r="AB17" s="410"/>
      <c r="AC17" s="410">
        <f t="shared" si="48"/>
        <v>115000000</v>
      </c>
      <c r="AD17" s="410"/>
      <c r="AE17" s="410">
        <f t="shared" si="57"/>
        <v>115000000</v>
      </c>
      <c r="AF17" s="410"/>
      <c r="AG17" s="410">
        <f t="shared" si="58"/>
        <v>115000000</v>
      </c>
      <c r="AH17" s="412"/>
      <c r="AI17" s="412"/>
      <c r="AJ17" s="411"/>
      <c r="AK17" s="410"/>
      <c r="AL17" s="410">
        <f t="shared" si="51"/>
        <v>0</v>
      </c>
      <c r="AM17" s="410"/>
      <c r="AN17" s="410">
        <f t="shared" si="52"/>
        <v>0</v>
      </c>
      <c r="AO17" s="410"/>
      <c r="AP17" s="410">
        <f t="shared" si="59"/>
        <v>0</v>
      </c>
      <c r="AQ17" s="410"/>
      <c r="AR17" s="410">
        <f t="shared" si="60"/>
        <v>0</v>
      </c>
    </row>
    <row r="18" spans="1:44" s="389" customFormat="1" ht="48" hidden="1" customHeight="1" x14ac:dyDescent="0.25">
      <c r="A18" s="409" t="s">
        <v>745</v>
      </c>
      <c r="B18" s="410"/>
      <c r="C18" s="410"/>
      <c r="D18" s="411"/>
      <c r="E18" s="410">
        <v>63000000</v>
      </c>
      <c r="F18" s="410"/>
      <c r="G18" s="410"/>
      <c r="H18" s="410"/>
      <c r="I18" s="410"/>
      <c r="J18" s="410">
        <f t="shared" si="45"/>
        <v>0</v>
      </c>
      <c r="K18" s="410"/>
      <c r="L18" s="410">
        <f t="shared" si="46"/>
        <v>0</v>
      </c>
      <c r="M18" s="410"/>
      <c r="N18" s="410">
        <f t="shared" si="56"/>
        <v>0</v>
      </c>
      <c r="O18" s="410"/>
      <c r="P18" s="410">
        <f t="shared" si="55"/>
        <v>0</v>
      </c>
      <c r="Q18" s="410"/>
      <c r="R18" s="410">
        <f t="shared" si="41"/>
        <v>0</v>
      </c>
      <c r="S18" s="410"/>
      <c r="T18" s="410">
        <f t="shared" si="42"/>
        <v>0</v>
      </c>
      <c r="U18" s="410"/>
      <c r="V18" s="410">
        <f t="shared" si="43"/>
        <v>0</v>
      </c>
      <c r="W18" s="410"/>
      <c r="X18" s="410">
        <f t="shared" si="44"/>
        <v>0</v>
      </c>
      <c r="Y18" s="411">
        <f t="shared" si="61"/>
        <v>63000000</v>
      </c>
      <c r="Z18" s="410"/>
      <c r="AA18" s="410">
        <f t="shared" si="47"/>
        <v>63000000</v>
      </c>
      <c r="AB18" s="410"/>
      <c r="AC18" s="410">
        <f t="shared" si="48"/>
        <v>63000000</v>
      </c>
      <c r="AD18" s="410"/>
      <c r="AE18" s="410">
        <f t="shared" si="57"/>
        <v>63000000</v>
      </c>
      <c r="AF18" s="410"/>
      <c r="AG18" s="410">
        <f t="shared" si="58"/>
        <v>63000000</v>
      </c>
      <c r="AH18" s="412"/>
      <c r="AI18" s="412"/>
      <c r="AJ18" s="411"/>
      <c r="AK18" s="410"/>
      <c r="AL18" s="410">
        <f t="shared" si="51"/>
        <v>0</v>
      </c>
      <c r="AM18" s="410"/>
      <c r="AN18" s="410">
        <f t="shared" si="52"/>
        <v>0</v>
      </c>
      <c r="AO18" s="410"/>
      <c r="AP18" s="410">
        <f t="shared" si="59"/>
        <v>0</v>
      </c>
      <c r="AQ18" s="410"/>
      <c r="AR18" s="410">
        <f t="shared" si="60"/>
        <v>0</v>
      </c>
    </row>
    <row r="19" spans="1:44" s="389" customFormat="1" ht="48.75" hidden="1" customHeight="1" x14ac:dyDescent="0.25">
      <c r="A19" s="409" t="s">
        <v>746</v>
      </c>
      <c r="B19" s="410"/>
      <c r="C19" s="410"/>
      <c r="D19" s="411"/>
      <c r="E19" s="410">
        <v>50000000</v>
      </c>
      <c r="F19" s="410"/>
      <c r="G19" s="410"/>
      <c r="H19" s="410"/>
      <c r="I19" s="410"/>
      <c r="J19" s="410">
        <f t="shared" si="45"/>
        <v>0</v>
      </c>
      <c r="K19" s="410"/>
      <c r="L19" s="410">
        <f t="shared" si="46"/>
        <v>0</v>
      </c>
      <c r="M19" s="410"/>
      <c r="N19" s="410">
        <f t="shared" si="56"/>
        <v>0</v>
      </c>
      <c r="O19" s="410"/>
      <c r="P19" s="410">
        <f t="shared" si="55"/>
        <v>0</v>
      </c>
      <c r="Q19" s="410"/>
      <c r="R19" s="410">
        <f t="shared" si="41"/>
        <v>0</v>
      </c>
      <c r="S19" s="410"/>
      <c r="T19" s="410">
        <f t="shared" si="42"/>
        <v>0</v>
      </c>
      <c r="U19" s="410"/>
      <c r="V19" s="410">
        <f t="shared" si="43"/>
        <v>0</v>
      </c>
      <c r="W19" s="410"/>
      <c r="X19" s="410">
        <f t="shared" si="44"/>
        <v>0</v>
      </c>
      <c r="Y19" s="411">
        <f t="shared" si="61"/>
        <v>50000000</v>
      </c>
      <c r="Z19" s="410"/>
      <c r="AA19" s="410">
        <f t="shared" si="47"/>
        <v>50000000</v>
      </c>
      <c r="AB19" s="410"/>
      <c r="AC19" s="410">
        <f t="shared" si="48"/>
        <v>50000000</v>
      </c>
      <c r="AD19" s="410"/>
      <c r="AE19" s="410">
        <f t="shared" si="57"/>
        <v>50000000</v>
      </c>
      <c r="AF19" s="410"/>
      <c r="AG19" s="410">
        <f t="shared" si="58"/>
        <v>50000000</v>
      </c>
      <c r="AH19" s="412"/>
      <c r="AI19" s="412"/>
      <c r="AJ19" s="411"/>
      <c r="AK19" s="410"/>
      <c r="AL19" s="410">
        <f t="shared" si="51"/>
        <v>0</v>
      </c>
      <c r="AM19" s="410"/>
      <c r="AN19" s="410">
        <f t="shared" si="52"/>
        <v>0</v>
      </c>
      <c r="AO19" s="410"/>
      <c r="AP19" s="410">
        <f t="shared" si="59"/>
        <v>0</v>
      </c>
      <c r="AQ19" s="410"/>
      <c r="AR19" s="410">
        <f t="shared" si="60"/>
        <v>0</v>
      </c>
    </row>
    <row r="20" spans="1:44" s="389" customFormat="1" ht="82.2" hidden="1" customHeight="1" x14ac:dyDescent="0.25">
      <c r="A20" s="409" t="s">
        <v>747</v>
      </c>
      <c r="B20" s="410"/>
      <c r="C20" s="410"/>
      <c r="D20" s="411"/>
      <c r="E20" s="410">
        <v>9000000</v>
      </c>
      <c r="F20" s="410"/>
      <c r="G20" s="410"/>
      <c r="H20" s="410"/>
      <c r="I20" s="410"/>
      <c r="J20" s="410">
        <f t="shared" si="45"/>
        <v>0</v>
      </c>
      <c r="K20" s="410"/>
      <c r="L20" s="410">
        <f t="shared" si="46"/>
        <v>0</v>
      </c>
      <c r="M20" s="410"/>
      <c r="N20" s="410">
        <f t="shared" si="56"/>
        <v>0</v>
      </c>
      <c r="O20" s="410"/>
      <c r="P20" s="410">
        <f t="shared" si="55"/>
        <v>0</v>
      </c>
      <c r="Q20" s="410"/>
      <c r="R20" s="410">
        <f t="shared" si="41"/>
        <v>0</v>
      </c>
      <c r="S20" s="410"/>
      <c r="T20" s="410">
        <f t="shared" si="42"/>
        <v>0</v>
      </c>
      <c r="U20" s="410"/>
      <c r="V20" s="410">
        <f t="shared" si="43"/>
        <v>0</v>
      </c>
      <c r="W20" s="410"/>
      <c r="X20" s="410">
        <f t="shared" si="44"/>
        <v>0</v>
      </c>
      <c r="Y20" s="411">
        <f t="shared" si="61"/>
        <v>9000000</v>
      </c>
      <c r="Z20" s="410"/>
      <c r="AA20" s="410">
        <f t="shared" si="47"/>
        <v>9000000</v>
      </c>
      <c r="AB20" s="410"/>
      <c r="AC20" s="410">
        <f t="shared" si="48"/>
        <v>9000000</v>
      </c>
      <c r="AD20" s="410"/>
      <c r="AE20" s="410">
        <f t="shared" si="57"/>
        <v>9000000</v>
      </c>
      <c r="AF20" s="410"/>
      <c r="AG20" s="410">
        <f t="shared" si="58"/>
        <v>9000000</v>
      </c>
      <c r="AH20" s="412"/>
      <c r="AI20" s="412"/>
      <c r="AJ20" s="411"/>
      <c r="AK20" s="410"/>
      <c r="AL20" s="410">
        <f t="shared" si="51"/>
        <v>0</v>
      </c>
      <c r="AM20" s="410"/>
      <c r="AN20" s="410">
        <f t="shared" si="52"/>
        <v>0</v>
      </c>
      <c r="AO20" s="410"/>
      <c r="AP20" s="410">
        <f t="shared" si="59"/>
        <v>0</v>
      </c>
      <c r="AQ20" s="410"/>
      <c r="AR20" s="410">
        <f t="shared" si="60"/>
        <v>0</v>
      </c>
    </row>
    <row r="21" spans="1:44" s="389" customFormat="1" ht="64.5" hidden="1" customHeight="1" x14ac:dyDescent="0.25">
      <c r="A21" s="409" t="s">
        <v>753</v>
      </c>
      <c r="B21" s="410"/>
      <c r="C21" s="410"/>
      <c r="D21" s="411"/>
      <c r="E21" s="410">
        <v>40000000</v>
      </c>
      <c r="F21" s="410"/>
      <c r="G21" s="410"/>
      <c r="H21" s="410"/>
      <c r="I21" s="410"/>
      <c r="J21" s="410">
        <f t="shared" si="45"/>
        <v>0</v>
      </c>
      <c r="K21" s="410"/>
      <c r="L21" s="410">
        <f t="shared" si="46"/>
        <v>0</v>
      </c>
      <c r="M21" s="410"/>
      <c r="N21" s="410">
        <f t="shared" si="56"/>
        <v>0</v>
      </c>
      <c r="O21" s="410"/>
      <c r="P21" s="410">
        <f t="shared" si="55"/>
        <v>0</v>
      </c>
      <c r="Q21" s="410"/>
      <c r="R21" s="410">
        <f t="shared" si="41"/>
        <v>0</v>
      </c>
      <c r="S21" s="410"/>
      <c r="T21" s="410">
        <f t="shared" si="42"/>
        <v>0</v>
      </c>
      <c r="U21" s="410"/>
      <c r="V21" s="410">
        <f t="shared" si="43"/>
        <v>0</v>
      </c>
      <c r="W21" s="410"/>
      <c r="X21" s="410">
        <f t="shared" si="44"/>
        <v>0</v>
      </c>
      <c r="Y21" s="411">
        <f t="shared" si="61"/>
        <v>40000000</v>
      </c>
      <c r="Z21" s="410"/>
      <c r="AA21" s="410">
        <f t="shared" si="47"/>
        <v>40000000</v>
      </c>
      <c r="AB21" s="410"/>
      <c r="AC21" s="410">
        <f t="shared" si="48"/>
        <v>40000000</v>
      </c>
      <c r="AD21" s="410"/>
      <c r="AE21" s="410">
        <f t="shared" si="57"/>
        <v>40000000</v>
      </c>
      <c r="AF21" s="410"/>
      <c r="AG21" s="410">
        <f t="shared" si="58"/>
        <v>40000000</v>
      </c>
      <c r="AH21" s="412"/>
      <c r="AI21" s="412"/>
      <c r="AJ21" s="411"/>
      <c r="AK21" s="410"/>
      <c r="AL21" s="410">
        <f t="shared" si="51"/>
        <v>0</v>
      </c>
      <c r="AM21" s="410"/>
      <c r="AN21" s="410">
        <f t="shared" si="52"/>
        <v>0</v>
      </c>
      <c r="AO21" s="410"/>
      <c r="AP21" s="410">
        <f t="shared" si="59"/>
        <v>0</v>
      </c>
      <c r="AQ21" s="410"/>
      <c r="AR21" s="410">
        <f t="shared" si="60"/>
        <v>0</v>
      </c>
    </row>
    <row r="22" spans="1:44" s="389" customFormat="1" ht="62.25" hidden="1" customHeight="1" x14ac:dyDescent="0.25">
      <c r="A22" s="409" t="s">
        <v>748</v>
      </c>
      <c r="B22" s="410"/>
      <c r="C22" s="410"/>
      <c r="D22" s="411"/>
      <c r="E22" s="410"/>
      <c r="F22" s="410"/>
      <c r="G22" s="410"/>
      <c r="H22" s="410"/>
      <c r="I22" s="410"/>
      <c r="J22" s="410">
        <f t="shared" si="45"/>
        <v>0</v>
      </c>
      <c r="K22" s="410"/>
      <c r="L22" s="410">
        <f t="shared" si="46"/>
        <v>0</v>
      </c>
      <c r="M22" s="410"/>
      <c r="N22" s="410">
        <f t="shared" si="56"/>
        <v>0</v>
      </c>
      <c r="O22" s="410"/>
      <c r="P22" s="410">
        <f t="shared" si="55"/>
        <v>0</v>
      </c>
      <c r="Q22" s="410"/>
      <c r="R22" s="410">
        <f t="shared" si="41"/>
        <v>0</v>
      </c>
      <c r="S22" s="410"/>
      <c r="T22" s="410">
        <f t="shared" si="42"/>
        <v>0</v>
      </c>
      <c r="U22" s="410"/>
      <c r="V22" s="410">
        <f t="shared" si="43"/>
        <v>0</v>
      </c>
      <c r="W22" s="410"/>
      <c r="X22" s="410">
        <f t="shared" si="44"/>
        <v>0</v>
      </c>
      <c r="Y22" s="411"/>
      <c r="Z22" s="410"/>
      <c r="AA22" s="410">
        <f t="shared" si="47"/>
        <v>0</v>
      </c>
      <c r="AB22" s="410"/>
      <c r="AC22" s="410">
        <f t="shared" si="48"/>
        <v>0</v>
      </c>
      <c r="AD22" s="410"/>
      <c r="AE22" s="410">
        <f t="shared" si="57"/>
        <v>0</v>
      </c>
      <c r="AF22" s="410"/>
      <c r="AG22" s="410">
        <f t="shared" si="58"/>
        <v>0</v>
      </c>
      <c r="AH22" s="412">
        <v>20000000</v>
      </c>
      <c r="AI22" s="412"/>
      <c r="AJ22" s="411">
        <f t="shared" ref="AJ22:AJ26" si="62">AH22+AI22</f>
        <v>20000000</v>
      </c>
      <c r="AK22" s="410"/>
      <c r="AL22" s="410">
        <f t="shared" si="51"/>
        <v>20000000</v>
      </c>
      <c r="AM22" s="410"/>
      <c r="AN22" s="410">
        <f t="shared" si="52"/>
        <v>20000000</v>
      </c>
      <c r="AO22" s="410"/>
      <c r="AP22" s="410">
        <f t="shared" si="59"/>
        <v>20000000</v>
      </c>
      <c r="AQ22" s="410"/>
      <c r="AR22" s="410">
        <f t="shared" si="60"/>
        <v>20000000</v>
      </c>
    </row>
    <row r="23" spans="1:44" s="389" customFormat="1" ht="48.75" hidden="1" customHeight="1" x14ac:dyDescent="0.25">
      <c r="A23" s="409" t="s">
        <v>749</v>
      </c>
      <c r="B23" s="410"/>
      <c r="C23" s="410"/>
      <c r="D23" s="411"/>
      <c r="E23" s="410"/>
      <c r="F23" s="410"/>
      <c r="G23" s="410"/>
      <c r="H23" s="410"/>
      <c r="I23" s="410"/>
      <c r="J23" s="410">
        <f t="shared" si="45"/>
        <v>0</v>
      </c>
      <c r="K23" s="410"/>
      <c r="L23" s="410">
        <f t="shared" si="46"/>
        <v>0</v>
      </c>
      <c r="M23" s="410"/>
      <c r="N23" s="410">
        <f t="shared" si="56"/>
        <v>0</v>
      </c>
      <c r="O23" s="410"/>
      <c r="P23" s="410">
        <f t="shared" si="55"/>
        <v>0</v>
      </c>
      <c r="Q23" s="410"/>
      <c r="R23" s="410">
        <f t="shared" si="41"/>
        <v>0</v>
      </c>
      <c r="S23" s="410"/>
      <c r="T23" s="410">
        <f t="shared" si="42"/>
        <v>0</v>
      </c>
      <c r="U23" s="410"/>
      <c r="V23" s="410">
        <f t="shared" si="43"/>
        <v>0</v>
      </c>
      <c r="W23" s="410"/>
      <c r="X23" s="410">
        <f t="shared" si="44"/>
        <v>0</v>
      </c>
      <c r="Y23" s="411"/>
      <c r="Z23" s="410"/>
      <c r="AA23" s="410">
        <f t="shared" si="47"/>
        <v>0</v>
      </c>
      <c r="AB23" s="410"/>
      <c r="AC23" s="410">
        <f t="shared" si="48"/>
        <v>0</v>
      </c>
      <c r="AD23" s="410"/>
      <c r="AE23" s="410">
        <f t="shared" si="57"/>
        <v>0</v>
      </c>
      <c r="AF23" s="410"/>
      <c r="AG23" s="410">
        <f t="shared" si="58"/>
        <v>0</v>
      </c>
      <c r="AH23" s="412">
        <v>40000000</v>
      </c>
      <c r="AI23" s="412"/>
      <c r="AJ23" s="411">
        <f t="shared" si="62"/>
        <v>40000000</v>
      </c>
      <c r="AK23" s="410"/>
      <c r="AL23" s="410">
        <f t="shared" si="51"/>
        <v>40000000</v>
      </c>
      <c r="AM23" s="410"/>
      <c r="AN23" s="410">
        <f t="shared" si="52"/>
        <v>40000000</v>
      </c>
      <c r="AO23" s="410"/>
      <c r="AP23" s="410">
        <f t="shared" si="59"/>
        <v>40000000</v>
      </c>
      <c r="AQ23" s="410"/>
      <c r="AR23" s="410">
        <f t="shared" si="60"/>
        <v>40000000</v>
      </c>
    </row>
    <row r="24" spans="1:44" s="389" customFormat="1" ht="63.75" hidden="1" customHeight="1" x14ac:dyDescent="0.25">
      <c r="A24" s="409" t="s">
        <v>750</v>
      </c>
      <c r="B24" s="410"/>
      <c r="C24" s="410"/>
      <c r="D24" s="411"/>
      <c r="E24" s="410"/>
      <c r="F24" s="410"/>
      <c r="G24" s="410"/>
      <c r="H24" s="410"/>
      <c r="I24" s="410"/>
      <c r="J24" s="410">
        <f t="shared" si="45"/>
        <v>0</v>
      </c>
      <c r="K24" s="410"/>
      <c r="L24" s="410">
        <f t="shared" si="46"/>
        <v>0</v>
      </c>
      <c r="M24" s="410"/>
      <c r="N24" s="410">
        <f t="shared" si="56"/>
        <v>0</v>
      </c>
      <c r="O24" s="410"/>
      <c r="P24" s="410">
        <f t="shared" si="55"/>
        <v>0</v>
      </c>
      <c r="Q24" s="410"/>
      <c r="R24" s="410">
        <f t="shared" si="41"/>
        <v>0</v>
      </c>
      <c r="S24" s="410"/>
      <c r="T24" s="410">
        <f t="shared" si="42"/>
        <v>0</v>
      </c>
      <c r="U24" s="410"/>
      <c r="V24" s="410">
        <f t="shared" si="43"/>
        <v>0</v>
      </c>
      <c r="W24" s="410"/>
      <c r="X24" s="410">
        <f t="shared" si="44"/>
        <v>0</v>
      </c>
      <c r="Y24" s="411"/>
      <c r="Z24" s="410"/>
      <c r="AA24" s="410">
        <f t="shared" si="47"/>
        <v>0</v>
      </c>
      <c r="AB24" s="410"/>
      <c r="AC24" s="410">
        <f t="shared" si="48"/>
        <v>0</v>
      </c>
      <c r="AD24" s="410"/>
      <c r="AE24" s="410">
        <f t="shared" si="57"/>
        <v>0</v>
      </c>
      <c r="AF24" s="410"/>
      <c r="AG24" s="410">
        <f t="shared" si="58"/>
        <v>0</v>
      </c>
      <c r="AH24" s="412">
        <v>40000000</v>
      </c>
      <c r="AI24" s="412"/>
      <c r="AJ24" s="411">
        <f t="shared" si="62"/>
        <v>40000000</v>
      </c>
      <c r="AK24" s="410"/>
      <c r="AL24" s="410">
        <f t="shared" si="51"/>
        <v>40000000</v>
      </c>
      <c r="AM24" s="410"/>
      <c r="AN24" s="410">
        <f t="shared" si="52"/>
        <v>40000000</v>
      </c>
      <c r="AO24" s="410"/>
      <c r="AP24" s="410">
        <f t="shared" si="59"/>
        <v>40000000</v>
      </c>
      <c r="AQ24" s="410"/>
      <c r="AR24" s="410">
        <f t="shared" si="60"/>
        <v>40000000</v>
      </c>
    </row>
    <row r="25" spans="1:44" s="389" customFormat="1" ht="48" hidden="1" customHeight="1" x14ac:dyDescent="0.25">
      <c r="A25" s="409" t="s">
        <v>754</v>
      </c>
      <c r="B25" s="410"/>
      <c r="C25" s="410"/>
      <c r="D25" s="411"/>
      <c r="E25" s="410"/>
      <c r="F25" s="410"/>
      <c r="G25" s="410"/>
      <c r="H25" s="410"/>
      <c r="I25" s="410"/>
      <c r="J25" s="410">
        <f t="shared" si="45"/>
        <v>0</v>
      </c>
      <c r="K25" s="410"/>
      <c r="L25" s="410">
        <f t="shared" si="46"/>
        <v>0</v>
      </c>
      <c r="M25" s="410"/>
      <c r="N25" s="410">
        <f t="shared" si="56"/>
        <v>0</v>
      </c>
      <c r="O25" s="410"/>
      <c r="P25" s="410">
        <f t="shared" si="55"/>
        <v>0</v>
      </c>
      <c r="Q25" s="410"/>
      <c r="R25" s="410">
        <f t="shared" si="41"/>
        <v>0</v>
      </c>
      <c r="S25" s="410"/>
      <c r="T25" s="410">
        <f t="shared" si="42"/>
        <v>0</v>
      </c>
      <c r="U25" s="410"/>
      <c r="V25" s="410">
        <f t="shared" si="43"/>
        <v>0</v>
      </c>
      <c r="W25" s="410"/>
      <c r="X25" s="410">
        <f t="shared" si="44"/>
        <v>0</v>
      </c>
      <c r="Y25" s="411"/>
      <c r="Z25" s="410"/>
      <c r="AA25" s="410">
        <f t="shared" si="47"/>
        <v>0</v>
      </c>
      <c r="AB25" s="410"/>
      <c r="AC25" s="410">
        <f t="shared" si="48"/>
        <v>0</v>
      </c>
      <c r="AD25" s="410"/>
      <c r="AE25" s="410">
        <f t="shared" si="57"/>
        <v>0</v>
      </c>
      <c r="AF25" s="410"/>
      <c r="AG25" s="410">
        <f t="shared" si="58"/>
        <v>0</v>
      </c>
      <c r="AH25" s="412">
        <v>50000000</v>
      </c>
      <c r="AI25" s="412"/>
      <c r="AJ25" s="411">
        <f t="shared" si="62"/>
        <v>50000000</v>
      </c>
      <c r="AK25" s="410"/>
      <c r="AL25" s="410">
        <f t="shared" si="51"/>
        <v>50000000</v>
      </c>
      <c r="AM25" s="410"/>
      <c r="AN25" s="410">
        <f t="shared" si="52"/>
        <v>50000000</v>
      </c>
      <c r="AO25" s="410"/>
      <c r="AP25" s="410">
        <f t="shared" si="59"/>
        <v>50000000</v>
      </c>
      <c r="AQ25" s="410"/>
      <c r="AR25" s="410">
        <f t="shared" si="60"/>
        <v>50000000</v>
      </c>
    </row>
    <row r="26" spans="1:44" s="389" customFormat="1" ht="34.5" hidden="1" customHeight="1" x14ac:dyDescent="0.25">
      <c r="A26" s="409" t="s">
        <v>755</v>
      </c>
      <c r="B26" s="410"/>
      <c r="C26" s="410"/>
      <c r="D26" s="411"/>
      <c r="E26" s="410"/>
      <c r="F26" s="410"/>
      <c r="G26" s="410"/>
      <c r="H26" s="410"/>
      <c r="I26" s="410"/>
      <c r="J26" s="410">
        <f t="shared" si="45"/>
        <v>0</v>
      </c>
      <c r="K26" s="410"/>
      <c r="L26" s="410">
        <f t="shared" si="46"/>
        <v>0</v>
      </c>
      <c r="M26" s="410"/>
      <c r="N26" s="410">
        <f t="shared" si="56"/>
        <v>0</v>
      </c>
      <c r="O26" s="410"/>
      <c r="P26" s="410">
        <f t="shared" si="55"/>
        <v>0</v>
      </c>
      <c r="Q26" s="410"/>
      <c r="R26" s="410">
        <f>P26+Q26+18975000</f>
        <v>18975000</v>
      </c>
      <c r="S26" s="410"/>
      <c r="T26" s="410">
        <f t="shared" si="42"/>
        <v>18975000</v>
      </c>
      <c r="U26" s="410"/>
      <c r="V26" s="410">
        <f t="shared" si="43"/>
        <v>18975000</v>
      </c>
      <c r="W26" s="410"/>
      <c r="X26" s="410">
        <f t="shared" si="44"/>
        <v>18975000</v>
      </c>
      <c r="Y26" s="411"/>
      <c r="Z26" s="410"/>
      <c r="AA26" s="410">
        <f t="shared" si="47"/>
        <v>0</v>
      </c>
      <c r="AB26" s="410"/>
      <c r="AC26" s="410">
        <f t="shared" si="48"/>
        <v>0</v>
      </c>
      <c r="AD26" s="410"/>
      <c r="AE26" s="410">
        <f t="shared" si="57"/>
        <v>0</v>
      </c>
      <c r="AF26" s="410"/>
      <c r="AG26" s="410">
        <f t="shared" si="58"/>
        <v>0</v>
      </c>
      <c r="AH26" s="412">
        <v>67000000</v>
      </c>
      <c r="AI26" s="412">
        <v>-3000000</v>
      </c>
      <c r="AJ26" s="411">
        <f t="shared" si="62"/>
        <v>64000000</v>
      </c>
      <c r="AK26" s="410"/>
      <c r="AL26" s="410">
        <f t="shared" si="51"/>
        <v>64000000</v>
      </c>
      <c r="AM26" s="410"/>
      <c r="AN26" s="410">
        <f t="shared" si="52"/>
        <v>64000000</v>
      </c>
      <c r="AO26" s="410"/>
      <c r="AP26" s="410">
        <f t="shared" si="59"/>
        <v>64000000</v>
      </c>
      <c r="AQ26" s="410"/>
      <c r="AR26" s="410">
        <f t="shared" si="60"/>
        <v>64000000</v>
      </c>
    </row>
    <row r="27" spans="1:44" s="389" customFormat="1" ht="64.5" hidden="1" customHeight="1" x14ac:dyDescent="0.25">
      <c r="A27" s="405" t="s">
        <v>832</v>
      </c>
      <c r="B27" s="408"/>
      <c r="C27" s="408">
        <f>SUM(C28)</f>
        <v>29500000</v>
      </c>
      <c r="D27" s="404">
        <f>B27+C27</f>
        <v>29500000</v>
      </c>
      <c r="E27" s="410"/>
      <c r="F27" s="410"/>
      <c r="G27" s="413">
        <f>SUM(G28)</f>
        <v>0</v>
      </c>
      <c r="H27" s="413">
        <f t="shared" ref="H27:AK27" si="63">H28+H29</f>
        <v>29500000</v>
      </c>
      <c r="I27" s="413">
        <f t="shared" si="63"/>
        <v>16472268</v>
      </c>
      <c r="J27" s="413">
        <f t="shared" si="63"/>
        <v>45972268</v>
      </c>
      <c r="K27" s="413">
        <f t="shared" ref="K27:L27" si="64">K28+K29</f>
        <v>0</v>
      </c>
      <c r="L27" s="413">
        <f t="shared" si="64"/>
        <v>45972268</v>
      </c>
      <c r="M27" s="413">
        <f t="shared" ref="M27:N27" si="65">M28+M29</f>
        <v>0</v>
      </c>
      <c r="N27" s="413">
        <f t="shared" si="65"/>
        <v>45972268</v>
      </c>
      <c r="O27" s="413">
        <f t="shared" ref="O27:P27" si="66">O28+O29</f>
        <v>0</v>
      </c>
      <c r="P27" s="413">
        <f t="shared" si="66"/>
        <v>45972268</v>
      </c>
      <c r="Q27" s="413">
        <f t="shared" ref="Q27:R27" si="67">Q28+Q29</f>
        <v>-5576130.1900000004</v>
      </c>
      <c r="R27" s="413">
        <f t="shared" si="67"/>
        <v>40396137.810000002</v>
      </c>
      <c r="S27" s="413">
        <f t="shared" ref="S27:T27" si="68">S28+S29</f>
        <v>0</v>
      </c>
      <c r="T27" s="413">
        <f t="shared" si="68"/>
        <v>40396137.810000002</v>
      </c>
      <c r="U27" s="413">
        <f t="shared" ref="U27:V27" si="69">U28+U29</f>
        <v>0</v>
      </c>
      <c r="V27" s="413">
        <f t="shared" si="69"/>
        <v>40396137.810000002</v>
      </c>
      <c r="W27" s="413">
        <f t="shared" ref="W27:X27" si="70">W28+W29</f>
        <v>0</v>
      </c>
      <c r="X27" s="413">
        <f t="shared" si="70"/>
        <v>40396137.810000002</v>
      </c>
      <c r="Y27" s="413">
        <f t="shared" si="63"/>
        <v>0</v>
      </c>
      <c r="Z27" s="413">
        <f t="shared" si="63"/>
        <v>0</v>
      </c>
      <c r="AA27" s="413">
        <f t="shared" si="63"/>
        <v>0</v>
      </c>
      <c r="AB27" s="413">
        <f t="shared" ref="AB27:AC27" si="71">AB28+AB29</f>
        <v>0</v>
      </c>
      <c r="AC27" s="413">
        <f t="shared" si="71"/>
        <v>0</v>
      </c>
      <c r="AD27" s="413">
        <f t="shared" ref="AD27:AE27" si="72">AD28+AD29</f>
        <v>0</v>
      </c>
      <c r="AE27" s="413">
        <f t="shared" si="72"/>
        <v>0</v>
      </c>
      <c r="AF27" s="413">
        <f t="shared" ref="AF27:AG27" si="73">AF28+AF29</f>
        <v>0</v>
      </c>
      <c r="AG27" s="413">
        <f t="shared" si="73"/>
        <v>0</v>
      </c>
      <c r="AH27" s="413">
        <f t="shared" si="63"/>
        <v>0</v>
      </c>
      <c r="AI27" s="413">
        <f t="shared" si="63"/>
        <v>0</v>
      </c>
      <c r="AJ27" s="413">
        <f t="shared" si="63"/>
        <v>0</v>
      </c>
      <c r="AK27" s="413">
        <f t="shared" si="63"/>
        <v>0</v>
      </c>
      <c r="AL27" s="413">
        <f t="shared" ref="AL27:AM27" si="74">AL28+AL29</f>
        <v>0</v>
      </c>
      <c r="AM27" s="413">
        <f t="shared" si="74"/>
        <v>0</v>
      </c>
      <c r="AN27" s="413">
        <f t="shared" ref="AN27:AO27" si="75">AN28+AN29</f>
        <v>0</v>
      </c>
      <c r="AO27" s="413">
        <f t="shared" si="75"/>
        <v>0</v>
      </c>
      <c r="AP27" s="413">
        <f t="shared" ref="AP27:AQ27" si="76">AP28+AP29</f>
        <v>0</v>
      </c>
      <c r="AQ27" s="413">
        <f t="shared" si="76"/>
        <v>0</v>
      </c>
      <c r="AR27" s="413">
        <f t="shared" ref="AR27" si="77">AR28+AR29</f>
        <v>0</v>
      </c>
    </row>
    <row r="28" spans="1:44" s="389" customFormat="1" ht="48.75" hidden="1" customHeight="1" x14ac:dyDescent="0.25">
      <c r="A28" s="414" t="s">
        <v>848</v>
      </c>
      <c r="B28" s="410"/>
      <c r="C28" s="410">
        <v>29500000</v>
      </c>
      <c r="D28" s="411">
        <f>B28+C28</f>
        <v>29500000</v>
      </c>
      <c r="E28" s="410"/>
      <c r="F28" s="410"/>
      <c r="G28" s="410"/>
      <c r="H28" s="410">
        <f>D28+G28</f>
        <v>29500000</v>
      </c>
      <c r="I28" s="410">
        <v>15238614</v>
      </c>
      <c r="J28" s="410">
        <f t="shared" si="45"/>
        <v>44738614</v>
      </c>
      <c r="K28" s="410"/>
      <c r="L28" s="410">
        <f t="shared" ref="L28:L29" si="78">J28+K28</f>
        <v>44738614</v>
      </c>
      <c r="M28" s="410"/>
      <c r="N28" s="410">
        <f>L28+M28</f>
        <v>44738614</v>
      </c>
      <c r="O28" s="410"/>
      <c r="P28" s="410">
        <f t="shared" si="55"/>
        <v>44738614</v>
      </c>
      <c r="Q28" s="410">
        <v>-5555899</v>
      </c>
      <c r="R28" s="410">
        <f>P28+Q28</f>
        <v>39182715</v>
      </c>
      <c r="S28" s="410"/>
      <c r="T28" s="410">
        <f>R28+S28</f>
        <v>39182715</v>
      </c>
      <c r="U28" s="410"/>
      <c r="V28" s="410">
        <f>T28+U28</f>
        <v>39182715</v>
      </c>
      <c r="W28" s="410"/>
      <c r="X28" s="410">
        <f>V28+W28</f>
        <v>39182715</v>
      </c>
      <c r="Y28" s="410"/>
      <c r="Z28" s="410"/>
      <c r="AA28" s="410">
        <f t="shared" ref="AA28:AA29" si="79">Y28+Z28</f>
        <v>0</v>
      </c>
      <c r="AB28" s="410"/>
      <c r="AC28" s="410">
        <f t="shared" ref="AC28:AC29" si="80">AA28+AB28</f>
        <v>0</v>
      </c>
      <c r="AD28" s="410"/>
      <c r="AE28" s="410">
        <f t="shared" ref="AE28:AE29" si="81">AC28+AD28</f>
        <v>0</v>
      </c>
      <c r="AF28" s="410"/>
      <c r="AG28" s="410">
        <f t="shared" ref="AG28:AG29" si="82">AE28+AF28</f>
        <v>0</v>
      </c>
      <c r="AH28" s="412"/>
      <c r="AI28" s="412"/>
      <c r="AJ28" s="412"/>
      <c r="AK28" s="410"/>
      <c r="AL28" s="410">
        <f t="shared" ref="AL28:AL29" si="83">AJ28+AK28</f>
        <v>0</v>
      </c>
      <c r="AM28" s="410"/>
      <c r="AN28" s="410">
        <f t="shared" ref="AN28:AN29" si="84">AL28+AM28</f>
        <v>0</v>
      </c>
      <c r="AO28" s="410"/>
      <c r="AP28" s="410">
        <f t="shared" ref="AP28:AP29" si="85">AN28+AO28</f>
        <v>0</v>
      </c>
      <c r="AQ28" s="410"/>
      <c r="AR28" s="410">
        <f t="shared" ref="AR28:AR29" si="86">AP28+AQ28</f>
        <v>0</v>
      </c>
    </row>
    <row r="29" spans="1:44" s="389" customFormat="1" ht="63" hidden="1" customHeight="1" x14ac:dyDescent="0.25">
      <c r="A29" s="414" t="s">
        <v>867</v>
      </c>
      <c r="B29" s="410"/>
      <c r="C29" s="410"/>
      <c r="D29" s="411"/>
      <c r="E29" s="410"/>
      <c r="F29" s="410"/>
      <c r="G29" s="410"/>
      <c r="H29" s="410"/>
      <c r="I29" s="410">
        <v>1233654</v>
      </c>
      <c r="J29" s="410">
        <f t="shared" si="45"/>
        <v>1233654</v>
      </c>
      <c r="K29" s="410"/>
      <c r="L29" s="410">
        <f t="shared" si="78"/>
        <v>1233654</v>
      </c>
      <c r="M29" s="410"/>
      <c r="N29" s="410">
        <f>L29+M29</f>
        <v>1233654</v>
      </c>
      <c r="O29" s="410"/>
      <c r="P29" s="410">
        <f t="shared" si="55"/>
        <v>1233654</v>
      </c>
      <c r="Q29" s="410">
        <v>-20231.189999999999</v>
      </c>
      <c r="R29" s="410">
        <f>P29+Q29</f>
        <v>1213422.81</v>
      </c>
      <c r="S29" s="410"/>
      <c r="T29" s="410">
        <f>R29+S29</f>
        <v>1213422.81</v>
      </c>
      <c r="U29" s="410"/>
      <c r="V29" s="410">
        <f>T29+U29</f>
        <v>1213422.81</v>
      </c>
      <c r="W29" s="410"/>
      <c r="X29" s="410">
        <f>V29+W29</f>
        <v>1213422.81</v>
      </c>
      <c r="Y29" s="410"/>
      <c r="Z29" s="410"/>
      <c r="AA29" s="410">
        <f t="shared" si="79"/>
        <v>0</v>
      </c>
      <c r="AB29" s="410"/>
      <c r="AC29" s="410">
        <f t="shared" si="80"/>
        <v>0</v>
      </c>
      <c r="AD29" s="410"/>
      <c r="AE29" s="410">
        <f t="shared" si="81"/>
        <v>0</v>
      </c>
      <c r="AF29" s="410"/>
      <c r="AG29" s="410">
        <f t="shared" si="82"/>
        <v>0</v>
      </c>
      <c r="AH29" s="412"/>
      <c r="AI29" s="412"/>
      <c r="AJ29" s="412"/>
      <c r="AK29" s="410"/>
      <c r="AL29" s="410">
        <f t="shared" si="83"/>
        <v>0</v>
      </c>
      <c r="AM29" s="410"/>
      <c r="AN29" s="410">
        <f t="shared" si="84"/>
        <v>0</v>
      </c>
      <c r="AO29" s="410"/>
      <c r="AP29" s="410">
        <f t="shared" si="85"/>
        <v>0</v>
      </c>
      <c r="AQ29" s="410"/>
      <c r="AR29" s="410">
        <f t="shared" si="86"/>
        <v>0</v>
      </c>
    </row>
    <row r="30" spans="1:44" s="389" customFormat="1" ht="48" customHeight="1" x14ac:dyDescent="0.25">
      <c r="A30" s="415" t="s">
        <v>736</v>
      </c>
      <c r="B30" s="408">
        <f t="shared" ref="B30:G30" si="87">SUM(B31:B51)</f>
        <v>263125000</v>
      </c>
      <c r="C30" s="408">
        <f t="shared" si="87"/>
        <v>5000000</v>
      </c>
      <c r="D30" s="408">
        <f t="shared" si="87"/>
        <v>268125000</v>
      </c>
      <c r="E30" s="408">
        <f t="shared" si="87"/>
        <v>105000000</v>
      </c>
      <c r="F30" s="408">
        <f t="shared" si="87"/>
        <v>0</v>
      </c>
      <c r="G30" s="408">
        <f t="shared" si="87"/>
        <v>0</v>
      </c>
      <c r="H30" s="408">
        <f t="shared" ref="H30:AH30" si="88">SUM(H31:H51)</f>
        <v>268125000</v>
      </c>
      <c r="I30" s="408">
        <f t="shared" si="88"/>
        <v>79348194</v>
      </c>
      <c r="J30" s="408">
        <f t="shared" si="88"/>
        <v>347473194</v>
      </c>
      <c r="K30" s="408">
        <f t="shared" ref="K30:L30" si="89">SUM(K31:K51)</f>
        <v>0</v>
      </c>
      <c r="L30" s="408">
        <f t="shared" si="89"/>
        <v>347473194</v>
      </c>
      <c r="M30" s="408">
        <f t="shared" ref="M30:N30" si="90">SUM(M31:M51)</f>
        <v>0</v>
      </c>
      <c r="N30" s="408">
        <f t="shared" si="90"/>
        <v>347473194</v>
      </c>
      <c r="O30" s="408">
        <f t="shared" ref="O30:P30" si="91">SUM(O31:O51)</f>
        <v>0</v>
      </c>
      <c r="P30" s="408">
        <f t="shared" si="91"/>
        <v>347473194</v>
      </c>
      <c r="Q30" s="408">
        <f t="shared" ref="Q30:X30" si="92">SUM(Q31:Q51)</f>
        <v>-104558952</v>
      </c>
      <c r="R30" s="408">
        <f t="shared" si="92"/>
        <v>242914242</v>
      </c>
      <c r="S30" s="408">
        <f t="shared" si="92"/>
        <v>0</v>
      </c>
      <c r="T30" s="408">
        <f t="shared" si="92"/>
        <v>242914242</v>
      </c>
      <c r="U30" s="408">
        <f t="shared" si="92"/>
        <v>0</v>
      </c>
      <c r="V30" s="408">
        <f t="shared" si="92"/>
        <v>242914242</v>
      </c>
      <c r="W30" s="408">
        <f t="shared" si="92"/>
        <v>-16755937</v>
      </c>
      <c r="X30" s="408">
        <f t="shared" si="92"/>
        <v>226158305</v>
      </c>
      <c r="Y30" s="408">
        <f>E30+F30</f>
        <v>105000000</v>
      </c>
      <c r="Z30" s="408">
        <f t="shared" ref="Z30:AA30" si="93">SUM(Z31:Z51)</f>
        <v>0</v>
      </c>
      <c r="AA30" s="408">
        <f t="shared" si="93"/>
        <v>105000000</v>
      </c>
      <c r="AB30" s="408">
        <f t="shared" ref="AB30:AC30" si="94">SUM(AB31:AB51)</f>
        <v>0</v>
      </c>
      <c r="AC30" s="408">
        <f t="shared" si="94"/>
        <v>105000000</v>
      </c>
      <c r="AD30" s="408">
        <f t="shared" ref="AD30:AE30" si="95">SUM(AD31:AD51)</f>
        <v>0</v>
      </c>
      <c r="AE30" s="408">
        <f t="shared" si="95"/>
        <v>105000000</v>
      </c>
      <c r="AF30" s="408">
        <f t="shared" ref="AF30:AG30" si="96">SUM(AF31:AF51)</f>
        <v>0</v>
      </c>
      <c r="AG30" s="408">
        <f t="shared" si="96"/>
        <v>105000000</v>
      </c>
      <c r="AH30" s="408">
        <f t="shared" si="88"/>
        <v>21000000</v>
      </c>
      <c r="AI30" s="408"/>
      <c r="AJ30" s="408">
        <f>AH30+AI30</f>
        <v>21000000</v>
      </c>
      <c r="AK30" s="408">
        <f t="shared" ref="AK30:AM30" si="97">SUM(AK31:AK51)</f>
        <v>0</v>
      </c>
      <c r="AL30" s="408">
        <f t="shared" ref="AL30:AO30" si="98">SUM(AL31:AL51)</f>
        <v>21000000</v>
      </c>
      <c r="AM30" s="408">
        <f t="shared" si="97"/>
        <v>0</v>
      </c>
      <c r="AN30" s="408">
        <f t="shared" si="98"/>
        <v>21000000</v>
      </c>
      <c r="AO30" s="408">
        <f t="shared" si="98"/>
        <v>0</v>
      </c>
      <c r="AP30" s="408">
        <f t="shared" ref="AP30:AQ30" si="99">SUM(AP31:AP51)</f>
        <v>21000000</v>
      </c>
      <c r="AQ30" s="408">
        <f t="shared" si="99"/>
        <v>0</v>
      </c>
      <c r="AR30" s="408">
        <f t="shared" ref="AR30" si="100">SUM(AR31:AR51)</f>
        <v>21000000</v>
      </c>
    </row>
    <row r="31" spans="1:44" s="389" customFormat="1" ht="51" hidden="1" customHeight="1" x14ac:dyDescent="0.25">
      <c r="A31" s="416" t="s">
        <v>771</v>
      </c>
      <c r="B31" s="412">
        <v>97766000</v>
      </c>
      <c r="C31" s="412"/>
      <c r="D31" s="411">
        <f>B31+C31</f>
        <v>97766000</v>
      </c>
      <c r="E31" s="412">
        <v>90000000</v>
      </c>
      <c r="F31" s="412"/>
      <c r="G31" s="412"/>
      <c r="H31" s="412">
        <f t="shared" ref="H31:H40" si="101">D31+G31</f>
        <v>97766000</v>
      </c>
      <c r="I31" s="412"/>
      <c r="J31" s="410">
        <f t="shared" si="45"/>
        <v>97766000</v>
      </c>
      <c r="K31" s="412"/>
      <c r="L31" s="410">
        <f t="shared" ref="L31:L51" si="102">J31+K31</f>
        <v>97766000</v>
      </c>
      <c r="M31" s="412"/>
      <c r="N31" s="410">
        <f t="shared" ref="N31:N45" si="103">L31+M31</f>
        <v>97766000</v>
      </c>
      <c r="O31" s="412">
        <v>-5151290</v>
      </c>
      <c r="P31" s="410">
        <f t="shared" si="55"/>
        <v>92614710</v>
      </c>
      <c r="Q31" s="412">
        <v>-9761900</v>
      </c>
      <c r="R31" s="410">
        <f t="shared" ref="R31:R51" si="104">P31+Q31</f>
        <v>82852810</v>
      </c>
      <c r="S31" s="412"/>
      <c r="T31" s="410">
        <f t="shared" ref="T31:T51" si="105">R31+S31</f>
        <v>82852810</v>
      </c>
      <c r="U31" s="412"/>
      <c r="V31" s="410">
        <f t="shared" ref="V31:V51" si="106">T31+U31</f>
        <v>82852810</v>
      </c>
      <c r="W31" s="412"/>
      <c r="X31" s="410">
        <f t="shared" ref="X31:X51" si="107">V31+W31</f>
        <v>82852810</v>
      </c>
      <c r="Y31" s="412">
        <f>E31+F31</f>
        <v>90000000</v>
      </c>
      <c r="Z31" s="412"/>
      <c r="AA31" s="410">
        <f t="shared" ref="AA31:AA51" si="108">Y31+Z31</f>
        <v>90000000</v>
      </c>
      <c r="AB31" s="412"/>
      <c r="AC31" s="410">
        <f t="shared" ref="AC31:AC51" si="109">AA31+AB31</f>
        <v>90000000</v>
      </c>
      <c r="AD31" s="412"/>
      <c r="AE31" s="410">
        <f t="shared" ref="AE31:AE51" si="110">AC31+AD31</f>
        <v>90000000</v>
      </c>
      <c r="AF31" s="412"/>
      <c r="AG31" s="410">
        <f t="shared" ref="AG31:AG51" si="111">AE31+AF31</f>
        <v>90000000</v>
      </c>
      <c r="AH31" s="412"/>
      <c r="AI31" s="412"/>
      <c r="AJ31" s="412"/>
      <c r="AK31" s="412"/>
      <c r="AL31" s="410">
        <f t="shared" ref="AL31:AL51" si="112">AJ31+AK31</f>
        <v>0</v>
      </c>
      <c r="AM31" s="412"/>
      <c r="AN31" s="410">
        <f t="shared" ref="AN31:AN51" si="113">AL31+AM31</f>
        <v>0</v>
      </c>
      <c r="AO31" s="412"/>
      <c r="AP31" s="410">
        <f t="shared" ref="AP31:AP51" si="114">AN31+AO31</f>
        <v>0</v>
      </c>
      <c r="AQ31" s="412"/>
      <c r="AR31" s="410">
        <f t="shared" ref="AR31:AR51" si="115">AP31+AQ31</f>
        <v>0</v>
      </c>
    </row>
    <row r="32" spans="1:44" s="389" customFormat="1" ht="51" customHeight="1" x14ac:dyDescent="0.25">
      <c r="A32" s="416" t="s">
        <v>866</v>
      </c>
      <c r="B32" s="412">
        <v>124203000</v>
      </c>
      <c r="C32" s="412"/>
      <c r="D32" s="411">
        <f t="shared" ref="D32:D40" si="116">B32+C32</f>
        <v>124203000</v>
      </c>
      <c r="E32" s="410"/>
      <c r="F32" s="410"/>
      <c r="G32" s="410"/>
      <c r="H32" s="412">
        <f t="shared" si="101"/>
        <v>124203000</v>
      </c>
      <c r="I32" s="410"/>
      <c r="J32" s="410">
        <f t="shared" si="45"/>
        <v>124203000</v>
      </c>
      <c r="K32" s="410"/>
      <c r="L32" s="410">
        <f t="shared" si="102"/>
        <v>124203000</v>
      </c>
      <c r="M32" s="410"/>
      <c r="N32" s="410">
        <f t="shared" si="103"/>
        <v>124203000</v>
      </c>
      <c r="O32" s="410"/>
      <c r="P32" s="410">
        <f t="shared" si="55"/>
        <v>124203000</v>
      </c>
      <c r="Q32" s="410">
        <v>-51861476</v>
      </c>
      <c r="R32" s="410">
        <f t="shared" si="104"/>
        <v>72341524</v>
      </c>
      <c r="S32" s="410"/>
      <c r="T32" s="410">
        <f t="shared" si="105"/>
        <v>72341524</v>
      </c>
      <c r="U32" s="410"/>
      <c r="V32" s="410">
        <f t="shared" si="106"/>
        <v>72341524</v>
      </c>
      <c r="W32" s="410">
        <v>-8499937</v>
      </c>
      <c r="X32" s="410">
        <f t="shared" si="107"/>
        <v>63841587</v>
      </c>
      <c r="Y32" s="410"/>
      <c r="Z32" s="410"/>
      <c r="AA32" s="410">
        <f t="shared" si="108"/>
        <v>0</v>
      </c>
      <c r="AB32" s="410"/>
      <c r="AC32" s="410">
        <f t="shared" si="109"/>
        <v>0</v>
      </c>
      <c r="AD32" s="410"/>
      <c r="AE32" s="410">
        <f t="shared" si="110"/>
        <v>0</v>
      </c>
      <c r="AF32" s="410"/>
      <c r="AG32" s="410">
        <f t="shared" si="111"/>
        <v>0</v>
      </c>
      <c r="AH32" s="412"/>
      <c r="AI32" s="412"/>
      <c r="AJ32" s="412"/>
      <c r="AK32" s="410"/>
      <c r="AL32" s="410">
        <f t="shared" si="112"/>
        <v>0</v>
      </c>
      <c r="AM32" s="410"/>
      <c r="AN32" s="410">
        <f t="shared" si="113"/>
        <v>0</v>
      </c>
      <c r="AO32" s="410"/>
      <c r="AP32" s="410">
        <f t="shared" si="114"/>
        <v>0</v>
      </c>
      <c r="AQ32" s="410"/>
      <c r="AR32" s="410">
        <f t="shared" si="115"/>
        <v>0</v>
      </c>
    </row>
    <row r="33" spans="1:44" s="389" customFormat="1" ht="35.25" hidden="1" customHeight="1" x14ac:dyDescent="0.25">
      <c r="A33" s="416" t="s">
        <v>865</v>
      </c>
      <c r="B33" s="412"/>
      <c r="C33" s="412">
        <v>5000000</v>
      </c>
      <c r="D33" s="411">
        <f t="shared" si="116"/>
        <v>5000000</v>
      </c>
      <c r="E33" s="417"/>
      <c r="F33" s="417"/>
      <c r="G33" s="417"/>
      <c r="H33" s="412">
        <f t="shared" si="101"/>
        <v>5000000</v>
      </c>
      <c r="I33" s="412">
        <v>34032590</v>
      </c>
      <c r="J33" s="410">
        <f t="shared" si="45"/>
        <v>39032590</v>
      </c>
      <c r="K33" s="412"/>
      <c r="L33" s="410">
        <f t="shared" si="102"/>
        <v>39032590</v>
      </c>
      <c r="M33" s="412"/>
      <c r="N33" s="410">
        <f t="shared" si="103"/>
        <v>39032590</v>
      </c>
      <c r="O33" s="412"/>
      <c r="P33" s="410">
        <f t="shared" si="55"/>
        <v>39032590</v>
      </c>
      <c r="Q33" s="412">
        <v>-21094176</v>
      </c>
      <c r="R33" s="410">
        <f t="shared" si="104"/>
        <v>17938414</v>
      </c>
      <c r="S33" s="412"/>
      <c r="T33" s="410">
        <f t="shared" si="105"/>
        <v>17938414</v>
      </c>
      <c r="U33" s="412"/>
      <c r="V33" s="410">
        <f t="shared" si="106"/>
        <v>17938414</v>
      </c>
      <c r="W33" s="412"/>
      <c r="X33" s="410">
        <f t="shared" si="107"/>
        <v>17938414</v>
      </c>
      <c r="Y33" s="417"/>
      <c r="Z33" s="412"/>
      <c r="AA33" s="410">
        <f t="shared" si="108"/>
        <v>0</v>
      </c>
      <c r="AB33" s="412"/>
      <c r="AC33" s="410">
        <f t="shared" si="109"/>
        <v>0</v>
      </c>
      <c r="AD33" s="412"/>
      <c r="AE33" s="410">
        <f t="shared" si="110"/>
        <v>0</v>
      </c>
      <c r="AF33" s="412"/>
      <c r="AG33" s="410">
        <f t="shared" si="111"/>
        <v>0</v>
      </c>
      <c r="AH33" s="417"/>
      <c r="AI33" s="417"/>
      <c r="AJ33" s="417"/>
      <c r="AK33" s="412"/>
      <c r="AL33" s="410">
        <f t="shared" si="112"/>
        <v>0</v>
      </c>
      <c r="AM33" s="412"/>
      <c r="AN33" s="410">
        <f t="shared" si="113"/>
        <v>0</v>
      </c>
      <c r="AO33" s="412"/>
      <c r="AP33" s="410">
        <f t="shared" si="114"/>
        <v>0</v>
      </c>
      <c r="AQ33" s="412"/>
      <c r="AR33" s="410">
        <f t="shared" si="115"/>
        <v>0</v>
      </c>
    </row>
    <row r="34" spans="1:44" s="389" customFormat="1" ht="51" customHeight="1" x14ac:dyDescent="0.25">
      <c r="A34" s="416" t="s">
        <v>849</v>
      </c>
      <c r="B34" s="412">
        <v>1000000</v>
      </c>
      <c r="C34" s="412"/>
      <c r="D34" s="411">
        <f t="shared" si="116"/>
        <v>1000000</v>
      </c>
      <c r="E34" s="412">
        <v>8000000</v>
      </c>
      <c r="F34" s="412"/>
      <c r="G34" s="412"/>
      <c r="H34" s="412">
        <f t="shared" si="101"/>
        <v>1000000</v>
      </c>
      <c r="I34" s="412"/>
      <c r="J34" s="410">
        <f t="shared" si="45"/>
        <v>1000000</v>
      </c>
      <c r="K34" s="412"/>
      <c r="L34" s="410">
        <f t="shared" si="102"/>
        <v>1000000</v>
      </c>
      <c r="M34" s="412"/>
      <c r="N34" s="410">
        <f t="shared" si="103"/>
        <v>1000000</v>
      </c>
      <c r="O34" s="412"/>
      <c r="P34" s="410">
        <f t="shared" si="55"/>
        <v>1000000</v>
      </c>
      <c r="Q34" s="412">
        <v>-651600</v>
      </c>
      <c r="R34" s="410">
        <f t="shared" si="104"/>
        <v>348400</v>
      </c>
      <c r="S34" s="412"/>
      <c r="T34" s="410">
        <f t="shared" si="105"/>
        <v>348400</v>
      </c>
      <c r="U34" s="412"/>
      <c r="V34" s="410">
        <f t="shared" si="106"/>
        <v>348400</v>
      </c>
      <c r="W34" s="412">
        <v>-300000</v>
      </c>
      <c r="X34" s="410">
        <f t="shared" si="107"/>
        <v>48400</v>
      </c>
      <c r="Y34" s="412">
        <f>E34+F34</f>
        <v>8000000</v>
      </c>
      <c r="Z34" s="412"/>
      <c r="AA34" s="410">
        <f t="shared" si="108"/>
        <v>8000000</v>
      </c>
      <c r="AB34" s="412"/>
      <c r="AC34" s="410">
        <f t="shared" si="109"/>
        <v>8000000</v>
      </c>
      <c r="AD34" s="412"/>
      <c r="AE34" s="410">
        <f t="shared" si="110"/>
        <v>8000000</v>
      </c>
      <c r="AF34" s="412"/>
      <c r="AG34" s="410">
        <f t="shared" si="111"/>
        <v>8000000</v>
      </c>
      <c r="AH34" s="412"/>
      <c r="AI34" s="412"/>
      <c r="AJ34" s="412"/>
      <c r="AK34" s="412"/>
      <c r="AL34" s="410">
        <f t="shared" si="112"/>
        <v>0</v>
      </c>
      <c r="AM34" s="412"/>
      <c r="AN34" s="410">
        <f t="shared" si="113"/>
        <v>0</v>
      </c>
      <c r="AO34" s="412"/>
      <c r="AP34" s="410">
        <f t="shared" si="114"/>
        <v>0</v>
      </c>
      <c r="AQ34" s="412"/>
      <c r="AR34" s="410">
        <f t="shared" si="115"/>
        <v>0</v>
      </c>
    </row>
    <row r="35" spans="1:44" s="389" customFormat="1" ht="48" hidden="1" customHeight="1" x14ac:dyDescent="0.25">
      <c r="A35" s="416" t="s">
        <v>850</v>
      </c>
      <c r="B35" s="412">
        <v>1000000</v>
      </c>
      <c r="C35" s="412"/>
      <c r="D35" s="411">
        <f t="shared" si="116"/>
        <v>1000000</v>
      </c>
      <c r="E35" s="412">
        <v>3500000</v>
      </c>
      <c r="F35" s="412"/>
      <c r="G35" s="412"/>
      <c r="H35" s="412">
        <f t="shared" si="101"/>
        <v>1000000</v>
      </c>
      <c r="I35" s="412"/>
      <c r="J35" s="410">
        <f t="shared" si="45"/>
        <v>1000000</v>
      </c>
      <c r="K35" s="412"/>
      <c r="L35" s="410">
        <f t="shared" si="102"/>
        <v>1000000</v>
      </c>
      <c r="M35" s="412"/>
      <c r="N35" s="410">
        <f t="shared" si="103"/>
        <v>1000000</v>
      </c>
      <c r="O35" s="412"/>
      <c r="P35" s="410">
        <f t="shared" si="55"/>
        <v>1000000</v>
      </c>
      <c r="Q35" s="412">
        <v>-651600</v>
      </c>
      <c r="R35" s="410">
        <f t="shared" si="104"/>
        <v>348400</v>
      </c>
      <c r="S35" s="412"/>
      <c r="T35" s="410">
        <f t="shared" si="105"/>
        <v>348400</v>
      </c>
      <c r="U35" s="412"/>
      <c r="V35" s="410">
        <f t="shared" si="106"/>
        <v>348400</v>
      </c>
      <c r="W35" s="412"/>
      <c r="X35" s="410">
        <f t="shared" si="107"/>
        <v>348400</v>
      </c>
      <c r="Y35" s="412">
        <f>E35+F35</f>
        <v>3500000</v>
      </c>
      <c r="Z35" s="412"/>
      <c r="AA35" s="410">
        <f t="shared" si="108"/>
        <v>3500000</v>
      </c>
      <c r="AB35" s="412"/>
      <c r="AC35" s="410">
        <f t="shared" si="109"/>
        <v>3500000</v>
      </c>
      <c r="AD35" s="412"/>
      <c r="AE35" s="410">
        <f t="shared" si="110"/>
        <v>3500000</v>
      </c>
      <c r="AF35" s="412"/>
      <c r="AG35" s="410">
        <f t="shared" si="111"/>
        <v>3500000</v>
      </c>
      <c r="AH35" s="412">
        <v>10500000</v>
      </c>
      <c r="AI35" s="412"/>
      <c r="AJ35" s="412">
        <f>AH35+AI35</f>
        <v>10500000</v>
      </c>
      <c r="AK35" s="412"/>
      <c r="AL35" s="410">
        <f t="shared" si="112"/>
        <v>10500000</v>
      </c>
      <c r="AM35" s="412"/>
      <c r="AN35" s="410">
        <f t="shared" si="113"/>
        <v>10500000</v>
      </c>
      <c r="AO35" s="412"/>
      <c r="AP35" s="410">
        <f t="shared" si="114"/>
        <v>10500000</v>
      </c>
      <c r="AQ35" s="412"/>
      <c r="AR35" s="410">
        <f t="shared" si="115"/>
        <v>10500000</v>
      </c>
    </row>
    <row r="36" spans="1:44" s="389" customFormat="1" ht="48" customHeight="1" x14ac:dyDescent="0.25">
      <c r="A36" s="416" t="s">
        <v>772</v>
      </c>
      <c r="B36" s="412">
        <v>1000000</v>
      </c>
      <c r="C36" s="412"/>
      <c r="D36" s="411">
        <f t="shared" si="116"/>
        <v>1000000</v>
      </c>
      <c r="E36" s="412">
        <v>3500000</v>
      </c>
      <c r="F36" s="412"/>
      <c r="G36" s="412"/>
      <c r="H36" s="412">
        <f t="shared" si="101"/>
        <v>1000000</v>
      </c>
      <c r="I36" s="412"/>
      <c r="J36" s="410">
        <f t="shared" si="45"/>
        <v>1000000</v>
      </c>
      <c r="K36" s="412"/>
      <c r="L36" s="410">
        <f t="shared" si="102"/>
        <v>1000000</v>
      </c>
      <c r="M36" s="412"/>
      <c r="N36" s="410">
        <f t="shared" si="103"/>
        <v>1000000</v>
      </c>
      <c r="O36" s="412"/>
      <c r="P36" s="410">
        <f t="shared" si="55"/>
        <v>1000000</v>
      </c>
      <c r="Q36" s="412">
        <v>-635000</v>
      </c>
      <c r="R36" s="410">
        <f t="shared" si="104"/>
        <v>365000</v>
      </c>
      <c r="S36" s="412"/>
      <c r="T36" s="410">
        <f t="shared" si="105"/>
        <v>365000</v>
      </c>
      <c r="U36" s="412"/>
      <c r="V36" s="410">
        <f t="shared" si="106"/>
        <v>365000</v>
      </c>
      <c r="W36" s="412">
        <v>-300000</v>
      </c>
      <c r="X36" s="410">
        <f t="shared" si="107"/>
        <v>65000</v>
      </c>
      <c r="Y36" s="412">
        <f>E36+F36</f>
        <v>3500000</v>
      </c>
      <c r="Z36" s="412"/>
      <c r="AA36" s="410">
        <f t="shared" si="108"/>
        <v>3500000</v>
      </c>
      <c r="AB36" s="412"/>
      <c r="AC36" s="410">
        <f t="shared" si="109"/>
        <v>3500000</v>
      </c>
      <c r="AD36" s="412"/>
      <c r="AE36" s="410">
        <f t="shared" si="110"/>
        <v>3500000</v>
      </c>
      <c r="AF36" s="412"/>
      <c r="AG36" s="410">
        <f t="shared" si="111"/>
        <v>3500000</v>
      </c>
      <c r="AH36" s="412">
        <v>10500000</v>
      </c>
      <c r="AI36" s="412"/>
      <c r="AJ36" s="412">
        <f>AH36+AI36</f>
        <v>10500000</v>
      </c>
      <c r="AK36" s="412"/>
      <c r="AL36" s="410">
        <f t="shared" si="112"/>
        <v>10500000</v>
      </c>
      <c r="AM36" s="412"/>
      <c r="AN36" s="410">
        <f t="shared" si="113"/>
        <v>10500000</v>
      </c>
      <c r="AO36" s="412"/>
      <c r="AP36" s="410">
        <f t="shared" si="114"/>
        <v>10500000</v>
      </c>
      <c r="AQ36" s="412"/>
      <c r="AR36" s="410">
        <f t="shared" si="115"/>
        <v>10500000</v>
      </c>
    </row>
    <row r="37" spans="1:44" s="389" customFormat="1" ht="65.25" hidden="1" customHeight="1" x14ac:dyDescent="0.25">
      <c r="A37" s="416" t="s">
        <v>773</v>
      </c>
      <c r="B37" s="412">
        <v>10000000</v>
      </c>
      <c r="C37" s="412"/>
      <c r="D37" s="411">
        <f t="shared" si="116"/>
        <v>10000000</v>
      </c>
      <c r="E37" s="417"/>
      <c r="F37" s="417"/>
      <c r="G37" s="417"/>
      <c r="H37" s="412">
        <f t="shared" si="101"/>
        <v>10000000</v>
      </c>
      <c r="I37" s="417"/>
      <c r="J37" s="410">
        <f t="shared" si="45"/>
        <v>10000000</v>
      </c>
      <c r="K37" s="417"/>
      <c r="L37" s="410">
        <f t="shared" si="102"/>
        <v>10000000</v>
      </c>
      <c r="M37" s="402"/>
      <c r="N37" s="410">
        <f t="shared" si="103"/>
        <v>10000000</v>
      </c>
      <c r="O37" s="402"/>
      <c r="P37" s="410">
        <f t="shared" si="55"/>
        <v>10000000</v>
      </c>
      <c r="Q37" s="412">
        <v>-9951600</v>
      </c>
      <c r="R37" s="410">
        <f t="shared" si="104"/>
        <v>48400</v>
      </c>
      <c r="S37" s="412"/>
      <c r="T37" s="410">
        <f t="shared" si="105"/>
        <v>48400</v>
      </c>
      <c r="U37" s="412"/>
      <c r="V37" s="410">
        <f t="shared" si="106"/>
        <v>48400</v>
      </c>
      <c r="W37" s="412"/>
      <c r="X37" s="410">
        <f t="shared" si="107"/>
        <v>48400</v>
      </c>
      <c r="Y37" s="417"/>
      <c r="Z37" s="417"/>
      <c r="AA37" s="410">
        <f t="shared" si="108"/>
        <v>0</v>
      </c>
      <c r="AB37" s="417"/>
      <c r="AC37" s="410">
        <f t="shared" si="109"/>
        <v>0</v>
      </c>
      <c r="AD37" s="417"/>
      <c r="AE37" s="410">
        <f t="shared" si="110"/>
        <v>0</v>
      </c>
      <c r="AF37" s="417"/>
      <c r="AG37" s="410">
        <f t="shared" si="111"/>
        <v>0</v>
      </c>
      <c r="AH37" s="417"/>
      <c r="AI37" s="417"/>
      <c r="AJ37" s="417"/>
      <c r="AK37" s="417"/>
      <c r="AL37" s="410">
        <f t="shared" si="112"/>
        <v>0</v>
      </c>
      <c r="AM37" s="417"/>
      <c r="AN37" s="410">
        <f t="shared" si="113"/>
        <v>0</v>
      </c>
      <c r="AO37" s="417"/>
      <c r="AP37" s="410">
        <f t="shared" si="114"/>
        <v>0</v>
      </c>
      <c r="AQ37" s="417"/>
      <c r="AR37" s="410">
        <f t="shared" si="115"/>
        <v>0</v>
      </c>
    </row>
    <row r="38" spans="1:44" s="389" customFormat="1" ht="69" customHeight="1" x14ac:dyDescent="0.25">
      <c r="A38" s="416" t="s">
        <v>1018</v>
      </c>
      <c r="B38" s="412">
        <v>8156000</v>
      </c>
      <c r="C38" s="412"/>
      <c r="D38" s="411">
        <f t="shared" si="116"/>
        <v>8156000</v>
      </c>
      <c r="E38" s="417"/>
      <c r="F38" s="417"/>
      <c r="G38" s="417"/>
      <c r="H38" s="412">
        <f t="shared" si="101"/>
        <v>8156000</v>
      </c>
      <c r="I38" s="417"/>
      <c r="J38" s="410">
        <f t="shared" si="45"/>
        <v>8156000</v>
      </c>
      <c r="K38" s="417"/>
      <c r="L38" s="410">
        <f t="shared" si="102"/>
        <v>8156000</v>
      </c>
      <c r="M38" s="417"/>
      <c r="N38" s="410">
        <f t="shared" si="103"/>
        <v>8156000</v>
      </c>
      <c r="O38" s="417"/>
      <c r="P38" s="410">
        <f t="shared" si="55"/>
        <v>8156000</v>
      </c>
      <c r="Q38" s="417"/>
      <c r="R38" s="410">
        <f t="shared" si="104"/>
        <v>8156000</v>
      </c>
      <c r="S38" s="417"/>
      <c r="T38" s="410">
        <f t="shared" si="105"/>
        <v>8156000</v>
      </c>
      <c r="U38" s="417"/>
      <c r="V38" s="410">
        <f t="shared" si="106"/>
        <v>8156000</v>
      </c>
      <c r="W38" s="418">
        <v>-7656000</v>
      </c>
      <c r="X38" s="410">
        <f t="shared" si="107"/>
        <v>500000</v>
      </c>
      <c r="Y38" s="417"/>
      <c r="Z38" s="417"/>
      <c r="AA38" s="410">
        <f t="shared" si="108"/>
        <v>0</v>
      </c>
      <c r="AB38" s="417"/>
      <c r="AC38" s="410">
        <f t="shared" si="109"/>
        <v>0</v>
      </c>
      <c r="AD38" s="417"/>
      <c r="AE38" s="410">
        <f t="shared" si="110"/>
        <v>0</v>
      </c>
      <c r="AF38" s="417"/>
      <c r="AG38" s="410">
        <f t="shared" si="111"/>
        <v>0</v>
      </c>
      <c r="AH38" s="417"/>
      <c r="AI38" s="417"/>
      <c r="AJ38" s="417"/>
      <c r="AK38" s="417"/>
      <c r="AL38" s="410">
        <f t="shared" si="112"/>
        <v>0</v>
      </c>
      <c r="AM38" s="417"/>
      <c r="AN38" s="410">
        <f t="shared" si="113"/>
        <v>0</v>
      </c>
      <c r="AO38" s="417"/>
      <c r="AP38" s="410">
        <f t="shared" si="114"/>
        <v>0</v>
      </c>
      <c r="AQ38" s="417"/>
      <c r="AR38" s="410">
        <f t="shared" si="115"/>
        <v>0</v>
      </c>
    </row>
    <row r="39" spans="1:44" s="389" customFormat="1" ht="49.5" hidden="1" customHeight="1" x14ac:dyDescent="0.25">
      <c r="A39" s="416" t="s">
        <v>774</v>
      </c>
      <c r="B39" s="412">
        <v>10000000</v>
      </c>
      <c r="C39" s="412"/>
      <c r="D39" s="411">
        <f t="shared" si="116"/>
        <v>10000000</v>
      </c>
      <c r="E39" s="417"/>
      <c r="F39" s="417"/>
      <c r="G39" s="417"/>
      <c r="H39" s="412">
        <f t="shared" si="101"/>
        <v>10000000</v>
      </c>
      <c r="I39" s="417"/>
      <c r="J39" s="410">
        <f t="shared" si="45"/>
        <v>10000000</v>
      </c>
      <c r="K39" s="417"/>
      <c r="L39" s="410">
        <f t="shared" si="102"/>
        <v>10000000</v>
      </c>
      <c r="M39" s="402"/>
      <c r="N39" s="410">
        <f t="shared" si="103"/>
        <v>10000000</v>
      </c>
      <c r="O39" s="402"/>
      <c r="P39" s="410">
        <f t="shared" si="55"/>
        <v>10000000</v>
      </c>
      <c r="Q39" s="418">
        <v>-9951600</v>
      </c>
      <c r="R39" s="410">
        <f t="shared" si="104"/>
        <v>48400</v>
      </c>
      <c r="S39" s="418"/>
      <c r="T39" s="410">
        <f t="shared" si="105"/>
        <v>48400</v>
      </c>
      <c r="U39" s="418"/>
      <c r="V39" s="410">
        <f t="shared" si="106"/>
        <v>48400</v>
      </c>
      <c r="W39" s="418"/>
      <c r="X39" s="410">
        <f t="shared" si="107"/>
        <v>48400</v>
      </c>
      <c r="Y39" s="417"/>
      <c r="Z39" s="417"/>
      <c r="AA39" s="410">
        <f t="shared" si="108"/>
        <v>0</v>
      </c>
      <c r="AB39" s="417"/>
      <c r="AC39" s="410">
        <f t="shared" si="109"/>
        <v>0</v>
      </c>
      <c r="AD39" s="417"/>
      <c r="AE39" s="410">
        <f t="shared" si="110"/>
        <v>0</v>
      </c>
      <c r="AF39" s="417"/>
      <c r="AG39" s="410">
        <f t="shared" si="111"/>
        <v>0</v>
      </c>
      <c r="AH39" s="417"/>
      <c r="AI39" s="417"/>
      <c r="AJ39" s="417"/>
      <c r="AK39" s="417"/>
      <c r="AL39" s="410">
        <f t="shared" si="112"/>
        <v>0</v>
      </c>
      <c r="AM39" s="417"/>
      <c r="AN39" s="410">
        <f t="shared" si="113"/>
        <v>0</v>
      </c>
      <c r="AO39" s="417"/>
      <c r="AP39" s="410">
        <f t="shared" si="114"/>
        <v>0</v>
      </c>
      <c r="AQ39" s="417"/>
      <c r="AR39" s="410">
        <f t="shared" si="115"/>
        <v>0</v>
      </c>
    </row>
    <row r="40" spans="1:44" s="389" customFormat="1" ht="47.25" hidden="1" customHeight="1" x14ac:dyDescent="0.25">
      <c r="A40" s="416" t="s">
        <v>775</v>
      </c>
      <c r="B40" s="412">
        <v>10000000</v>
      </c>
      <c r="C40" s="412"/>
      <c r="D40" s="411">
        <f t="shared" si="116"/>
        <v>10000000</v>
      </c>
      <c r="E40" s="419"/>
      <c r="F40" s="419"/>
      <c r="G40" s="419"/>
      <c r="H40" s="412">
        <f t="shared" si="101"/>
        <v>10000000</v>
      </c>
      <c r="I40" s="412"/>
      <c r="J40" s="410">
        <f t="shared" si="45"/>
        <v>10000000</v>
      </c>
      <c r="K40" s="412"/>
      <c r="L40" s="410">
        <f t="shared" si="102"/>
        <v>10000000</v>
      </c>
      <c r="M40" s="402"/>
      <c r="N40" s="410">
        <f t="shared" si="103"/>
        <v>10000000</v>
      </c>
      <c r="O40" s="418">
        <v>-10000000</v>
      </c>
      <c r="P40" s="410">
        <f t="shared" si="55"/>
        <v>0</v>
      </c>
      <c r="Q40" s="418"/>
      <c r="R40" s="410">
        <f t="shared" si="104"/>
        <v>0</v>
      </c>
      <c r="S40" s="418"/>
      <c r="T40" s="410">
        <f t="shared" si="105"/>
        <v>0</v>
      </c>
      <c r="U40" s="418"/>
      <c r="V40" s="410">
        <f t="shared" si="106"/>
        <v>0</v>
      </c>
      <c r="W40" s="418"/>
      <c r="X40" s="410">
        <f t="shared" si="107"/>
        <v>0</v>
      </c>
      <c r="Y40" s="419"/>
      <c r="Z40" s="412"/>
      <c r="AA40" s="410">
        <f t="shared" si="108"/>
        <v>0</v>
      </c>
      <c r="AB40" s="412"/>
      <c r="AC40" s="410">
        <f t="shared" si="109"/>
        <v>0</v>
      </c>
      <c r="AD40" s="412"/>
      <c r="AE40" s="410">
        <f t="shared" si="110"/>
        <v>0</v>
      </c>
      <c r="AF40" s="412"/>
      <c r="AG40" s="410">
        <f t="shared" si="111"/>
        <v>0</v>
      </c>
      <c r="AH40" s="419"/>
      <c r="AI40" s="419"/>
      <c r="AJ40" s="419"/>
      <c r="AK40" s="412"/>
      <c r="AL40" s="410">
        <f t="shared" si="112"/>
        <v>0</v>
      </c>
      <c r="AM40" s="412"/>
      <c r="AN40" s="410">
        <f t="shared" si="113"/>
        <v>0</v>
      </c>
      <c r="AO40" s="412"/>
      <c r="AP40" s="410">
        <f t="shared" si="114"/>
        <v>0</v>
      </c>
      <c r="AQ40" s="412"/>
      <c r="AR40" s="410">
        <f t="shared" si="115"/>
        <v>0</v>
      </c>
    </row>
    <row r="41" spans="1:44" s="389" customFormat="1" ht="30.75" hidden="1" customHeight="1" x14ac:dyDescent="0.25">
      <c r="A41" s="416" t="s">
        <v>851</v>
      </c>
      <c r="B41" s="412"/>
      <c r="C41" s="412"/>
      <c r="D41" s="411"/>
      <c r="E41" s="419"/>
      <c r="F41" s="419"/>
      <c r="G41" s="419"/>
      <c r="H41" s="412"/>
      <c r="I41" s="412">
        <v>2600000</v>
      </c>
      <c r="J41" s="410">
        <f t="shared" si="45"/>
        <v>2600000</v>
      </c>
      <c r="K41" s="412"/>
      <c r="L41" s="410">
        <f t="shared" si="102"/>
        <v>2600000</v>
      </c>
      <c r="M41" s="412"/>
      <c r="N41" s="410">
        <f t="shared" si="103"/>
        <v>2600000</v>
      </c>
      <c r="O41" s="412"/>
      <c r="P41" s="410">
        <f t="shared" si="55"/>
        <v>2600000</v>
      </c>
      <c r="Q41" s="412"/>
      <c r="R41" s="410">
        <f t="shared" si="104"/>
        <v>2600000</v>
      </c>
      <c r="S41" s="412"/>
      <c r="T41" s="410">
        <f t="shared" si="105"/>
        <v>2600000</v>
      </c>
      <c r="U41" s="412"/>
      <c r="V41" s="410">
        <f t="shared" si="106"/>
        <v>2600000</v>
      </c>
      <c r="W41" s="412"/>
      <c r="X41" s="410">
        <f t="shared" si="107"/>
        <v>2600000</v>
      </c>
      <c r="Y41" s="419"/>
      <c r="Z41" s="412"/>
      <c r="AA41" s="410">
        <f t="shared" si="108"/>
        <v>0</v>
      </c>
      <c r="AB41" s="412"/>
      <c r="AC41" s="410">
        <f t="shared" si="109"/>
        <v>0</v>
      </c>
      <c r="AD41" s="412"/>
      <c r="AE41" s="410">
        <f t="shared" si="110"/>
        <v>0</v>
      </c>
      <c r="AF41" s="412"/>
      <c r="AG41" s="410">
        <f t="shared" si="111"/>
        <v>0</v>
      </c>
      <c r="AH41" s="419"/>
      <c r="AI41" s="419"/>
      <c r="AJ41" s="419"/>
      <c r="AK41" s="412"/>
      <c r="AL41" s="410">
        <f t="shared" si="112"/>
        <v>0</v>
      </c>
      <c r="AM41" s="412"/>
      <c r="AN41" s="410">
        <f t="shared" si="113"/>
        <v>0</v>
      </c>
      <c r="AO41" s="412"/>
      <c r="AP41" s="410">
        <f t="shared" si="114"/>
        <v>0</v>
      </c>
      <c r="AQ41" s="412"/>
      <c r="AR41" s="410">
        <f t="shared" si="115"/>
        <v>0</v>
      </c>
    </row>
    <row r="42" spans="1:44" s="389" customFormat="1" ht="78" hidden="1" customHeight="1" x14ac:dyDescent="0.25">
      <c r="A42" s="416" t="s">
        <v>852</v>
      </c>
      <c r="B42" s="412"/>
      <c r="C42" s="412"/>
      <c r="D42" s="411"/>
      <c r="E42" s="419"/>
      <c r="F42" s="419"/>
      <c r="G42" s="419"/>
      <c r="H42" s="412"/>
      <c r="I42" s="412">
        <v>767284</v>
      </c>
      <c r="J42" s="410">
        <f t="shared" si="45"/>
        <v>767284</v>
      </c>
      <c r="K42" s="412"/>
      <c r="L42" s="410">
        <f t="shared" si="102"/>
        <v>767284</v>
      </c>
      <c r="M42" s="412"/>
      <c r="N42" s="410">
        <f t="shared" si="103"/>
        <v>767284</v>
      </c>
      <c r="O42" s="412"/>
      <c r="P42" s="410">
        <f t="shared" si="55"/>
        <v>767284</v>
      </c>
      <c r="Q42" s="412"/>
      <c r="R42" s="410">
        <f t="shared" si="104"/>
        <v>767284</v>
      </c>
      <c r="S42" s="412"/>
      <c r="T42" s="410">
        <f t="shared" si="105"/>
        <v>767284</v>
      </c>
      <c r="U42" s="412"/>
      <c r="V42" s="410">
        <f t="shared" si="106"/>
        <v>767284</v>
      </c>
      <c r="W42" s="412"/>
      <c r="X42" s="410">
        <f t="shared" si="107"/>
        <v>767284</v>
      </c>
      <c r="Y42" s="419"/>
      <c r="Z42" s="412"/>
      <c r="AA42" s="410">
        <f t="shared" si="108"/>
        <v>0</v>
      </c>
      <c r="AB42" s="412"/>
      <c r="AC42" s="410">
        <f t="shared" si="109"/>
        <v>0</v>
      </c>
      <c r="AD42" s="412"/>
      <c r="AE42" s="410">
        <f t="shared" si="110"/>
        <v>0</v>
      </c>
      <c r="AF42" s="412"/>
      <c r="AG42" s="410">
        <f t="shared" si="111"/>
        <v>0</v>
      </c>
      <c r="AH42" s="419"/>
      <c r="AI42" s="419"/>
      <c r="AJ42" s="419"/>
      <c r="AK42" s="412"/>
      <c r="AL42" s="410">
        <f t="shared" si="112"/>
        <v>0</v>
      </c>
      <c r="AM42" s="412"/>
      <c r="AN42" s="410">
        <f t="shared" si="113"/>
        <v>0</v>
      </c>
      <c r="AO42" s="412"/>
      <c r="AP42" s="410">
        <f t="shared" si="114"/>
        <v>0</v>
      </c>
      <c r="AQ42" s="412"/>
      <c r="AR42" s="410">
        <f t="shared" si="115"/>
        <v>0</v>
      </c>
    </row>
    <row r="43" spans="1:44" s="389" customFormat="1" ht="47.25" hidden="1" customHeight="1" x14ac:dyDescent="0.25">
      <c r="A43" s="414" t="s">
        <v>839</v>
      </c>
      <c r="B43" s="412"/>
      <c r="C43" s="412"/>
      <c r="D43" s="411"/>
      <c r="E43" s="419"/>
      <c r="F43" s="419"/>
      <c r="G43" s="419"/>
      <c r="H43" s="412"/>
      <c r="I43" s="412">
        <v>9804950</v>
      </c>
      <c r="J43" s="410">
        <f t="shared" si="45"/>
        <v>9804950</v>
      </c>
      <c r="K43" s="412"/>
      <c r="L43" s="410">
        <f t="shared" si="102"/>
        <v>9804950</v>
      </c>
      <c r="M43" s="412"/>
      <c r="N43" s="410">
        <f t="shared" si="103"/>
        <v>9804950</v>
      </c>
      <c r="O43" s="412"/>
      <c r="P43" s="410">
        <f t="shared" si="55"/>
        <v>9804950</v>
      </c>
      <c r="Q43" s="412"/>
      <c r="R43" s="410">
        <f t="shared" si="104"/>
        <v>9804950</v>
      </c>
      <c r="S43" s="412"/>
      <c r="T43" s="410">
        <f t="shared" si="105"/>
        <v>9804950</v>
      </c>
      <c r="U43" s="412"/>
      <c r="V43" s="410">
        <f t="shared" si="106"/>
        <v>9804950</v>
      </c>
      <c r="W43" s="412"/>
      <c r="X43" s="410">
        <f t="shared" si="107"/>
        <v>9804950</v>
      </c>
      <c r="Y43" s="419"/>
      <c r="Z43" s="412"/>
      <c r="AA43" s="410">
        <f t="shared" si="108"/>
        <v>0</v>
      </c>
      <c r="AB43" s="412"/>
      <c r="AC43" s="410">
        <f t="shared" si="109"/>
        <v>0</v>
      </c>
      <c r="AD43" s="412"/>
      <c r="AE43" s="410">
        <f t="shared" si="110"/>
        <v>0</v>
      </c>
      <c r="AF43" s="412"/>
      <c r="AG43" s="410">
        <f t="shared" si="111"/>
        <v>0</v>
      </c>
      <c r="AH43" s="419"/>
      <c r="AI43" s="419"/>
      <c r="AJ43" s="419"/>
      <c r="AK43" s="412"/>
      <c r="AL43" s="410">
        <f t="shared" si="112"/>
        <v>0</v>
      </c>
      <c r="AM43" s="412"/>
      <c r="AN43" s="410">
        <f t="shared" si="113"/>
        <v>0</v>
      </c>
      <c r="AO43" s="412"/>
      <c r="AP43" s="410">
        <f t="shared" si="114"/>
        <v>0</v>
      </c>
      <c r="AQ43" s="412"/>
      <c r="AR43" s="410">
        <f t="shared" si="115"/>
        <v>0</v>
      </c>
    </row>
    <row r="44" spans="1:44" s="389" customFormat="1" ht="46.5" hidden="1" customHeight="1" x14ac:dyDescent="0.25">
      <c r="A44" s="414" t="s">
        <v>853</v>
      </c>
      <c r="B44" s="412"/>
      <c r="C44" s="412"/>
      <c r="D44" s="411"/>
      <c r="E44" s="419"/>
      <c r="F44" s="419"/>
      <c r="G44" s="419"/>
      <c r="H44" s="412"/>
      <c r="I44" s="412">
        <v>10584080</v>
      </c>
      <c r="J44" s="410">
        <f t="shared" si="45"/>
        <v>10584080</v>
      </c>
      <c r="K44" s="412"/>
      <c r="L44" s="410">
        <f t="shared" si="102"/>
        <v>10584080</v>
      </c>
      <c r="M44" s="412"/>
      <c r="N44" s="410">
        <f t="shared" si="103"/>
        <v>10584080</v>
      </c>
      <c r="O44" s="412"/>
      <c r="P44" s="410">
        <f t="shared" si="55"/>
        <v>10584080</v>
      </c>
      <c r="Q44" s="412"/>
      <c r="R44" s="410">
        <f t="shared" si="104"/>
        <v>10584080</v>
      </c>
      <c r="S44" s="412"/>
      <c r="T44" s="410">
        <f t="shared" si="105"/>
        <v>10584080</v>
      </c>
      <c r="U44" s="412"/>
      <c r="V44" s="410">
        <f t="shared" si="106"/>
        <v>10584080</v>
      </c>
      <c r="W44" s="412"/>
      <c r="X44" s="410">
        <f t="shared" si="107"/>
        <v>10584080</v>
      </c>
      <c r="Y44" s="419"/>
      <c r="Z44" s="412"/>
      <c r="AA44" s="410">
        <f t="shared" si="108"/>
        <v>0</v>
      </c>
      <c r="AB44" s="412"/>
      <c r="AC44" s="410">
        <f t="shared" si="109"/>
        <v>0</v>
      </c>
      <c r="AD44" s="412"/>
      <c r="AE44" s="410">
        <f t="shared" si="110"/>
        <v>0</v>
      </c>
      <c r="AF44" s="412"/>
      <c r="AG44" s="410">
        <f t="shared" si="111"/>
        <v>0</v>
      </c>
      <c r="AH44" s="419"/>
      <c r="AI44" s="419"/>
      <c r="AJ44" s="419"/>
      <c r="AK44" s="412"/>
      <c r="AL44" s="410">
        <f t="shared" si="112"/>
        <v>0</v>
      </c>
      <c r="AM44" s="412"/>
      <c r="AN44" s="410">
        <f t="shared" si="113"/>
        <v>0</v>
      </c>
      <c r="AO44" s="412"/>
      <c r="AP44" s="410">
        <f t="shared" si="114"/>
        <v>0</v>
      </c>
      <c r="AQ44" s="412"/>
      <c r="AR44" s="410">
        <f t="shared" si="115"/>
        <v>0</v>
      </c>
    </row>
    <row r="45" spans="1:44" s="389" customFormat="1" ht="48" hidden="1" customHeight="1" x14ac:dyDescent="0.25">
      <c r="A45" s="414" t="s">
        <v>854</v>
      </c>
      <c r="B45" s="412"/>
      <c r="C45" s="412"/>
      <c r="D45" s="411"/>
      <c r="E45" s="419"/>
      <c r="F45" s="419"/>
      <c r="G45" s="419"/>
      <c r="H45" s="412"/>
      <c r="I45" s="412">
        <v>8365290</v>
      </c>
      <c r="J45" s="410">
        <f t="shared" si="45"/>
        <v>8365290</v>
      </c>
      <c r="K45" s="412"/>
      <c r="L45" s="410">
        <f t="shared" si="102"/>
        <v>8365290</v>
      </c>
      <c r="M45" s="412"/>
      <c r="N45" s="410">
        <f t="shared" si="103"/>
        <v>8365290</v>
      </c>
      <c r="O45" s="412"/>
      <c r="P45" s="410">
        <f t="shared" si="55"/>
        <v>8365290</v>
      </c>
      <c r="Q45" s="412"/>
      <c r="R45" s="410">
        <f t="shared" si="104"/>
        <v>8365290</v>
      </c>
      <c r="S45" s="412"/>
      <c r="T45" s="410">
        <f t="shared" si="105"/>
        <v>8365290</v>
      </c>
      <c r="U45" s="412"/>
      <c r="V45" s="410">
        <f t="shared" si="106"/>
        <v>8365290</v>
      </c>
      <c r="W45" s="412"/>
      <c r="X45" s="410">
        <f t="shared" si="107"/>
        <v>8365290</v>
      </c>
      <c r="Y45" s="419"/>
      <c r="Z45" s="412"/>
      <c r="AA45" s="410">
        <f t="shared" si="108"/>
        <v>0</v>
      </c>
      <c r="AB45" s="412"/>
      <c r="AC45" s="410">
        <f t="shared" si="109"/>
        <v>0</v>
      </c>
      <c r="AD45" s="412"/>
      <c r="AE45" s="410">
        <f t="shared" si="110"/>
        <v>0</v>
      </c>
      <c r="AF45" s="412"/>
      <c r="AG45" s="410">
        <f t="shared" si="111"/>
        <v>0</v>
      </c>
      <c r="AH45" s="419"/>
      <c r="AI45" s="419"/>
      <c r="AJ45" s="419"/>
      <c r="AK45" s="412"/>
      <c r="AL45" s="410">
        <f t="shared" si="112"/>
        <v>0</v>
      </c>
      <c r="AM45" s="412"/>
      <c r="AN45" s="410">
        <f t="shared" si="113"/>
        <v>0</v>
      </c>
      <c r="AO45" s="412"/>
      <c r="AP45" s="410">
        <f t="shared" si="114"/>
        <v>0</v>
      </c>
      <c r="AQ45" s="412"/>
      <c r="AR45" s="410">
        <f t="shared" si="115"/>
        <v>0</v>
      </c>
    </row>
    <row r="46" spans="1:44" s="389" customFormat="1" ht="47.25" hidden="1" customHeight="1" x14ac:dyDescent="0.25">
      <c r="A46" s="414" t="s">
        <v>840</v>
      </c>
      <c r="B46" s="412"/>
      <c r="C46" s="412"/>
      <c r="D46" s="411"/>
      <c r="E46" s="419"/>
      <c r="F46" s="419"/>
      <c r="G46" s="419"/>
      <c r="H46" s="412"/>
      <c r="I46" s="412"/>
      <c r="J46" s="410">
        <f t="shared" si="45"/>
        <v>0</v>
      </c>
      <c r="K46" s="412"/>
      <c r="L46" s="410">
        <f t="shared" si="102"/>
        <v>0</v>
      </c>
      <c r="M46" s="412"/>
      <c r="N46" s="410">
        <f t="shared" ref="N46:N47" si="117">L46+M46</f>
        <v>0</v>
      </c>
      <c r="O46" s="412"/>
      <c r="P46" s="410">
        <f t="shared" si="55"/>
        <v>0</v>
      </c>
      <c r="Q46" s="412"/>
      <c r="R46" s="410">
        <f t="shared" si="104"/>
        <v>0</v>
      </c>
      <c r="S46" s="412"/>
      <c r="T46" s="410">
        <f t="shared" si="105"/>
        <v>0</v>
      </c>
      <c r="U46" s="412"/>
      <c r="V46" s="410">
        <f t="shared" si="106"/>
        <v>0</v>
      </c>
      <c r="W46" s="412"/>
      <c r="X46" s="410">
        <f t="shared" si="107"/>
        <v>0</v>
      </c>
      <c r="Y46" s="419"/>
      <c r="Z46" s="412"/>
      <c r="AA46" s="410">
        <f t="shared" si="108"/>
        <v>0</v>
      </c>
      <c r="AB46" s="412"/>
      <c r="AC46" s="410">
        <f t="shared" si="109"/>
        <v>0</v>
      </c>
      <c r="AD46" s="412"/>
      <c r="AE46" s="410">
        <f t="shared" si="110"/>
        <v>0</v>
      </c>
      <c r="AF46" s="412"/>
      <c r="AG46" s="410">
        <f t="shared" si="111"/>
        <v>0</v>
      </c>
      <c r="AH46" s="419"/>
      <c r="AI46" s="419"/>
      <c r="AJ46" s="419"/>
      <c r="AK46" s="412"/>
      <c r="AL46" s="410">
        <f t="shared" si="112"/>
        <v>0</v>
      </c>
      <c r="AM46" s="412"/>
      <c r="AN46" s="410">
        <f t="shared" si="113"/>
        <v>0</v>
      </c>
      <c r="AO46" s="412"/>
      <c r="AP46" s="410">
        <f t="shared" si="114"/>
        <v>0</v>
      </c>
      <c r="AQ46" s="412"/>
      <c r="AR46" s="410">
        <f t="shared" si="115"/>
        <v>0</v>
      </c>
    </row>
    <row r="47" spans="1:44" s="389" customFormat="1" ht="48" hidden="1" customHeight="1" x14ac:dyDescent="0.25">
      <c r="A47" s="414" t="s">
        <v>841</v>
      </c>
      <c r="B47" s="412"/>
      <c r="C47" s="412"/>
      <c r="D47" s="411"/>
      <c r="E47" s="419"/>
      <c r="F47" s="419"/>
      <c r="G47" s="419"/>
      <c r="H47" s="412"/>
      <c r="I47" s="412"/>
      <c r="J47" s="410">
        <f t="shared" si="45"/>
        <v>0</v>
      </c>
      <c r="K47" s="412"/>
      <c r="L47" s="410">
        <f t="shared" si="102"/>
        <v>0</v>
      </c>
      <c r="M47" s="412"/>
      <c r="N47" s="410">
        <f t="shared" si="117"/>
        <v>0</v>
      </c>
      <c r="O47" s="412">
        <v>15151290</v>
      </c>
      <c r="P47" s="410">
        <f t="shared" si="55"/>
        <v>15151290</v>
      </c>
      <c r="Q47" s="412"/>
      <c r="R47" s="410">
        <f t="shared" si="104"/>
        <v>15151290</v>
      </c>
      <c r="S47" s="412"/>
      <c r="T47" s="410">
        <f t="shared" si="105"/>
        <v>15151290</v>
      </c>
      <c r="U47" s="412"/>
      <c r="V47" s="410">
        <f t="shared" si="106"/>
        <v>15151290</v>
      </c>
      <c r="W47" s="412"/>
      <c r="X47" s="410">
        <f t="shared" si="107"/>
        <v>15151290</v>
      </c>
      <c r="Y47" s="419"/>
      <c r="Z47" s="412"/>
      <c r="AA47" s="410">
        <f t="shared" si="108"/>
        <v>0</v>
      </c>
      <c r="AB47" s="412"/>
      <c r="AC47" s="410">
        <f t="shared" si="109"/>
        <v>0</v>
      </c>
      <c r="AD47" s="412"/>
      <c r="AE47" s="410">
        <f t="shared" si="110"/>
        <v>0</v>
      </c>
      <c r="AF47" s="412"/>
      <c r="AG47" s="410">
        <f t="shared" si="111"/>
        <v>0</v>
      </c>
      <c r="AH47" s="419"/>
      <c r="AI47" s="419"/>
      <c r="AJ47" s="419"/>
      <c r="AK47" s="412"/>
      <c r="AL47" s="410">
        <f t="shared" si="112"/>
        <v>0</v>
      </c>
      <c r="AM47" s="412"/>
      <c r="AN47" s="410">
        <f t="shared" si="113"/>
        <v>0</v>
      </c>
      <c r="AO47" s="412"/>
      <c r="AP47" s="410">
        <f t="shared" si="114"/>
        <v>0</v>
      </c>
      <c r="AQ47" s="412"/>
      <c r="AR47" s="410">
        <f t="shared" si="115"/>
        <v>0</v>
      </c>
    </row>
    <row r="48" spans="1:44" s="389" customFormat="1" ht="48.75" hidden="1" customHeight="1" x14ac:dyDescent="0.25">
      <c r="A48" s="414" t="s">
        <v>842</v>
      </c>
      <c r="B48" s="412"/>
      <c r="C48" s="412"/>
      <c r="D48" s="411"/>
      <c r="E48" s="419"/>
      <c r="F48" s="419"/>
      <c r="G48" s="419"/>
      <c r="H48" s="412"/>
      <c r="I48" s="412">
        <v>6500000</v>
      </c>
      <c r="J48" s="410">
        <f t="shared" si="45"/>
        <v>6500000</v>
      </c>
      <c r="K48" s="412"/>
      <c r="L48" s="410">
        <f t="shared" si="102"/>
        <v>6500000</v>
      </c>
      <c r="M48" s="412"/>
      <c r="N48" s="410">
        <f>L48+M48</f>
        <v>6500000</v>
      </c>
      <c r="O48" s="412"/>
      <c r="P48" s="410">
        <f t="shared" si="55"/>
        <v>6500000</v>
      </c>
      <c r="Q48" s="412"/>
      <c r="R48" s="410">
        <f t="shared" si="104"/>
        <v>6500000</v>
      </c>
      <c r="S48" s="412"/>
      <c r="T48" s="410">
        <f t="shared" si="105"/>
        <v>6500000</v>
      </c>
      <c r="U48" s="412"/>
      <c r="V48" s="410">
        <f t="shared" si="106"/>
        <v>6500000</v>
      </c>
      <c r="W48" s="412"/>
      <c r="X48" s="410">
        <f t="shared" si="107"/>
        <v>6500000</v>
      </c>
      <c r="Y48" s="419"/>
      <c r="Z48" s="412"/>
      <c r="AA48" s="410">
        <f t="shared" si="108"/>
        <v>0</v>
      </c>
      <c r="AB48" s="412"/>
      <c r="AC48" s="410">
        <f t="shared" si="109"/>
        <v>0</v>
      </c>
      <c r="AD48" s="412"/>
      <c r="AE48" s="410">
        <f t="shared" si="110"/>
        <v>0</v>
      </c>
      <c r="AF48" s="412"/>
      <c r="AG48" s="410">
        <f t="shared" si="111"/>
        <v>0</v>
      </c>
      <c r="AH48" s="419"/>
      <c r="AI48" s="419"/>
      <c r="AJ48" s="419"/>
      <c r="AK48" s="412"/>
      <c r="AL48" s="410">
        <f t="shared" si="112"/>
        <v>0</v>
      </c>
      <c r="AM48" s="412"/>
      <c r="AN48" s="410">
        <f t="shared" si="113"/>
        <v>0</v>
      </c>
      <c r="AO48" s="412"/>
      <c r="AP48" s="410">
        <f t="shared" si="114"/>
        <v>0</v>
      </c>
      <c r="AQ48" s="412"/>
      <c r="AR48" s="410">
        <f t="shared" si="115"/>
        <v>0</v>
      </c>
    </row>
    <row r="49" spans="1:44" s="389" customFormat="1" ht="46.5" hidden="1" customHeight="1" x14ac:dyDescent="0.25">
      <c r="A49" s="414" t="s">
        <v>855</v>
      </c>
      <c r="B49" s="412"/>
      <c r="C49" s="412"/>
      <c r="D49" s="411"/>
      <c r="E49" s="419"/>
      <c r="F49" s="419"/>
      <c r="G49" s="419"/>
      <c r="H49" s="412"/>
      <c r="I49" s="412">
        <v>6694000</v>
      </c>
      <c r="J49" s="410">
        <f t="shared" si="45"/>
        <v>6694000</v>
      </c>
      <c r="K49" s="412"/>
      <c r="L49" s="410">
        <f t="shared" si="102"/>
        <v>6694000</v>
      </c>
      <c r="M49" s="412"/>
      <c r="N49" s="410">
        <f>L49+M49</f>
        <v>6694000</v>
      </c>
      <c r="O49" s="412"/>
      <c r="P49" s="410">
        <f t="shared" si="55"/>
        <v>6694000</v>
      </c>
      <c r="Q49" s="412"/>
      <c r="R49" s="410">
        <f t="shared" si="104"/>
        <v>6694000</v>
      </c>
      <c r="S49" s="412"/>
      <c r="T49" s="410">
        <f t="shared" si="105"/>
        <v>6694000</v>
      </c>
      <c r="U49" s="412"/>
      <c r="V49" s="410">
        <f t="shared" si="106"/>
        <v>6694000</v>
      </c>
      <c r="W49" s="412"/>
      <c r="X49" s="410">
        <f t="shared" si="107"/>
        <v>6694000</v>
      </c>
      <c r="Y49" s="419"/>
      <c r="Z49" s="412"/>
      <c r="AA49" s="410">
        <f t="shared" si="108"/>
        <v>0</v>
      </c>
      <c r="AB49" s="412"/>
      <c r="AC49" s="410">
        <f t="shared" si="109"/>
        <v>0</v>
      </c>
      <c r="AD49" s="412"/>
      <c r="AE49" s="410">
        <f t="shared" si="110"/>
        <v>0</v>
      </c>
      <c r="AF49" s="412"/>
      <c r="AG49" s="410">
        <f t="shared" si="111"/>
        <v>0</v>
      </c>
      <c r="AH49" s="419"/>
      <c r="AI49" s="419"/>
      <c r="AJ49" s="419"/>
      <c r="AK49" s="412"/>
      <c r="AL49" s="410">
        <f t="shared" si="112"/>
        <v>0</v>
      </c>
      <c r="AM49" s="412"/>
      <c r="AN49" s="410">
        <f t="shared" si="113"/>
        <v>0</v>
      </c>
      <c r="AO49" s="412"/>
      <c r="AP49" s="410">
        <f t="shared" si="114"/>
        <v>0</v>
      </c>
      <c r="AQ49" s="412"/>
      <c r="AR49" s="410">
        <f t="shared" si="115"/>
        <v>0</v>
      </c>
    </row>
    <row r="50" spans="1:44" s="389" customFormat="1" ht="78.75" hidden="1" customHeight="1" x14ac:dyDescent="0.25">
      <c r="A50" s="414" t="s">
        <v>843</v>
      </c>
      <c r="B50" s="412"/>
      <c r="C50" s="412"/>
      <c r="D50" s="411"/>
      <c r="E50" s="419"/>
      <c r="F50" s="419"/>
      <c r="G50" s="419"/>
      <c r="H50" s="412"/>
      <c r="I50" s="412"/>
      <c r="J50" s="410">
        <f t="shared" si="45"/>
        <v>0</v>
      </c>
      <c r="K50" s="412"/>
      <c r="L50" s="410">
        <f t="shared" si="102"/>
        <v>0</v>
      </c>
      <c r="M50" s="412"/>
      <c r="N50" s="410">
        <f>L50+M50</f>
        <v>0</v>
      </c>
      <c r="O50" s="412"/>
      <c r="P50" s="410">
        <f t="shared" si="55"/>
        <v>0</v>
      </c>
      <c r="Q50" s="412"/>
      <c r="R50" s="410">
        <f t="shared" si="104"/>
        <v>0</v>
      </c>
      <c r="S50" s="412"/>
      <c r="T50" s="410">
        <f t="shared" si="105"/>
        <v>0</v>
      </c>
      <c r="U50" s="412"/>
      <c r="V50" s="410">
        <f t="shared" si="106"/>
        <v>0</v>
      </c>
      <c r="W50" s="412"/>
      <c r="X50" s="410">
        <f t="shared" si="107"/>
        <v>0</v>
      </c>
      <c r="Y50" s="419"/>
      <c r="Z50" s="412"/>
      <c r="AA50" s="410">
        <f t="shared" si="108"/>
        <v>0</v>
      </c>
      <c r="AB50" s="412"/>
      <c r="AC50" s="410">
        <f t="shared" si="109"/>
        <v>0</v>
      </c>
      <c r="AD50" s="412"/>
      <c r="AE50" s="410">
        <f t="shared" si="110"/>
        <v>0</v>
      </c>
      <c r="AF50" s="412"/>
      <c r="AG50" s="410">
        <f t="shared" si="111"/>
        <v>0</v>
      </c>
      <c r="AH50" s="419"/>
      <c r="AI50" s="419"/>
      <c r="AJ50" s="419"/>
      <c r="AK50" s="412"/>
      <c r="AL50" s="410">
        <f t="shared" si="112"/>
        <v>0</v>
      </c>
      <c r="AM50" s="412"/>
      <c r="AN50" s="410">
        <f t="shared" si="113"/>
        <v>0</v>
      </c>
      <c r="AO50" s="412"/>
      <c r="AP50" s="410">
        <f t="shared" si="114"/>
        <v>0</v>
      </c>
      <c r="AQ50" s="412"/>
      <c r="AR50" s="410">
        <f t="shared" si="115"/>
        <v>0</v>
      </c>
    </row>
    <row r="51" spans="1:44" s="389" customFormat="1" ht="45.75" hidden="1" customHeight="1" x14ac:dyDescent="0.25">
      <c r="A51" s="414" t="s">
        <v>864</v>
      </c>
      <c r="B51" s="412"/>
      <c r="C51" s="412"/>
      <c r="D51" s="411"/>
      <c r="E51" s="419"/>
      <c r="F51" s="419"/>
      <c r="G51" s="419"/>
      <c r="H51" s="412"/>
      <c r="I51" s="412"/>
      <c r="J51" s="410">
        <f t="shared" si="45"/>
        <v>0</v>
      </c>
      <c r="K51" s="412"/>
      <c r="L51" s="410">
        <f t="shared" si="102"/>
        <v>0</v>
      </c>
      <c r="M51" s="412"/>
      <c r="N51" s="410">
        <f>L51+M51</f>
        <v>0</v>
      </c>
      <c r="O51" s="412"/>
      <c r="P51" s="410">
        <f t="shared" si="55"/>
        <v>0</v>
      </c>
      <c r="Q51" s="412"/>
      <c r="R51" s="410">
        <f t="shared" si="104"/>
        <v>0</v>
      </c>
      <c r="S51" s="412"/>
      <c r="T51" s="410">
        <f t="shared" si="105"/>
        <v>0</v>
      </c>
      <c r="U51" s="412"/>
      <c r="V51" s="410">
        <f t="shared" si="106"/>
        <v>0</v>
      </c>
      <c r="W51" s="412"/>
      <c r="X51" s="410">
        <f t="shared" si="107"/>
        <v>0</v>
      </c>
      <c r="Y51" s="419"/>
      <c r="Z51" s="412"/>
      <c r="AA51" s="410">
        <f t="shared" si="108"/>
        <v>0</v>
      </c>
      <c r="AB51" s="412"/>
      <c r="AC51" s="410">
        <f t="shared" si="109"/>
        <v>0</v>
      </c>
      <c r="AD51" s="412"/>
      <c r="AE51" s="410">
        <f t="shared" si="110"/>
        <v>0</v>
      </c>
      <c r="AF51" s="412"/>
      <c r="AG51" s="410">
        <f t="shared" si="111"/>
        <v>0</v>
      </c>
      <c r="AH51" s="419"/>
      <c r="AI51" s="419"/>
      <c r="AJ51" s="419"/>
      <c r="AK51" s="412"/>
      <c r="AL51" s="410">
        <f t="shared" si="112"/>
        <v>0</v>
      </c>
      <c r="AM51" s="412"/>
      <c r="AN51" s="410">
        <f t="shared" si="113"/>
        <v>0</v>
      </c>
      <c r="AO51" s="412"/>
      <c r="AP51" s="410">
        <f t="shared" si="114"/>
        <v>0</v>
      </c>
      <c r="AQ51" s="412"/>
      <c r="AR51" s="410">
        <f t="shared" si="115"/>
        <v>0</v>
      </c>
    </row>
    <row r="52" spans="1:44" s="389" customFormat="1" ht="19.5" customHeight="1" x14ac:dyDescent="0.25">
      <c r="A52" s="420" t="s">
        <v>692</v>
      </c>
      <c r="B52" s="408">
        <f>B53</f>
        <v>95400000</v>
      </c>
      <c r="C52" s="408"/>
      <c r="D52" s="408">
        <f t="shared" ref="D52:D73" si="118">B52+C52</f>
        <v>95400000</v>
      </c>
      <c r="E52" s="408">
        <f t="shared" ref="E52" si="119">E53</f>
        <v>105000000</v>
      </c>
      <c r="F52" s="408"/>
      <c r="G52" s="408">
        <f>G53</f>
        <v>0</v>
      </c>
      <c r="H52" s="408">
        <f>H53</f>
        <v>95400000</v>
      </c>
      <c r="I52" s="408">
        <f t="shared" ref="I52:AQ52" si="120">I53</f>
        <v>33300000</v>
      </c>
      <c r="J52" s="408">
        <f t="shared" si="120"/>
        <v>128700000</v>
      </c>
      <c r="K52" s="408">
        <f t="shared" si="120"/>
        <v>0</v>
      </c>
      <c r="L52" s="408">
        <f t="shared" si="120"/>
        <v>128700000</v>
      </c>
      <c r="M52" s="408">
        <f t="shared" si="120"/>
        <v>0</v>
      </c>
      <c r="N52" s="408">
        <f t="shared" si="120"/>
        <v>128700000</v>
      </c>
      <c r="O52" s="408"/>
      <c r="P52" s="408">
        <f t="shared" si="120"/>
        <v>128700000</v>
      </c>
      <c r="Q52" s="408">
        <f t="shared" si="120"/>
        <v>7200000</v>
      </c>
      <c r="R52" s="408">
        <f t="shared" si="120"/>
        <v>135900000</v>
      </c>
      <c r="S52" s="408">
        <f t="shared" si="120"/>
        <v>-16233322</v>
      </c>
      <c r="T52" s="408">
        <f t="shared" si="120"/>
        <v>119666678</v>
      </c>
      <c r="U52" s="408">
        <f t="shared" si="120"/>
        <v>0</v>
      </c>
      <c r="V52" s="408">
        <f t="shared" si="120"/>
        <v>119666678</v>
      </c>
      <c r="W52" s="408">
        <f t="shared" si="120"/>
        <v>0</v>
      </c>
      <c r="X52" s="408">
        <f t="shared" si="120"/>
        <v>119666678</v>
      </c>
      <c r="Y52" s="408">
        <f>E52+F52</f>
        <v>105000000</v>
      </c>
      <c r="Z52" s="408">
        <f t="shared" si="120"/>
        <v>-25000000</v>
      </c>
      <c r="AA52" s="408">
        <f t="shared" si="120"/>
        <v>80000000</v>
      </c>
      <c r="AB52" s="408">
        <f t="shared" si="120"/>
        <v>0</v>
      </c>
      <c r="AC52" s="408">
        <f t="shared" si="120"/>
        <v>80000000</v>
      </c>
      <c r="AD52" s="408">
        <f t="shared" si="120"/>
        <v>0</v>
      </c>
      <c r="AE52" s="408">
        <f t="shared" si="120"/>
        <v>80000000</v>
      </c>
      <c r="AF52" s="408">
        <f t="shared" si="120"/>
        <v>0</v>
      </c>
      <c r="AG52" s="408">
        <f t="shared" si="120"/>
        <v>80000000</v>
      </c>
      <c r="AH52" s="408">
        <f t="shared" si="120"/>
        <v>0</v>
      </c>
      <c r="AI52" s="408">
        <f t="shared" si="120"/>
        <v>0</v>
      </c>
      <c r="AJ52" s="408">
        <f t="shared" si="120"/>
        <v>0</v>
      </c>
      <c r="AK52" s="408">
        <f t="shared" si="120"/>
        <v>0</v>
      </c>
      <c r="AL52" s="408">
        <f t="shared" ref="AL52:AR52" si="121">AL53</f>
        <v>0</v>
      </c>
      <c r="AM52" s="408">
        <f t="shared" si="120"/>
        <v>0</v>
      </c>
      <c r="AN52" s="408">
        <f t="shared" si="121"/>
        <v>0</v>
      </c>
      <c r="AO52" s="408">
        <f t="shared" si="120"/>
        <v>0</v>
      </c>
      <c r="AP52" s="408">
        <f t="shared" si="121"/>
        <v>0</v>
      </c>
      <c r="AQ52" s="408">
        <f t="shared" si="120"/>
        <v>0</v>
      </c>
      <c r="AR52" s="408">
        <f t="shared" si="121"/>
        <v>0</v>
      </c>
    </row>
    <row r="53" spans="1:44" s="389" customFormat="1" ht="36.6" customHeight="1" x14ac:dyDescent="0.25">
      <c r="A53" s="415" t="s">
        <v>693</v>
      </c>
      <c r="B53" s="408">
        <f>B54+B56</f>
        <v>95400000</v>
      </c>
      <c r="C53" s="408"/>
      <c r="D53" s="408">
        <f t="shared" si="118"/>
        <v>95400000</v>
      </c>
      <c r="E53" s="408">
        <f>E54+E56</f>
        <v>105000000</v>
      </c>
      <c r="F53" s="408"/>
      <c r="G53" s="408">
        <f>SUM(G54:G56)</f>
        <v>0</v>
      </c>
      <c r="H53" s="408">
        <f t="shared" ref="H53:Y53" si="122">SUM(H54:H56)</f>
        <v>95400000</v>
      </c>
      <c r="I53" s="408">
        <f t="shared" si="122"/>
        <v>33300000</v>
      </c>
      <c r="J53" s="408">
        <f t="shared" si="122"/>
        <v>128700000</v>
      </c>
      <c r="K53" s="408">
        <f t="shared" ref="K53:L53" si="123">SUM(K54:K56)</f>
        <v>0</v>
      </c>
      <c r="L53" s="408">
        <f t="shared" si="123"/>
        <v>128700000</v>
      </c>
      <c r="M53" s="408">
        <f t="shared" ref="M53:N53" si="124">SUM(M54:M56)</f>
        <v>0</v>
      </c>
      <c r="N53" s="408">
        <f t="shared" si="124"/>
        <v>128700000</v>
      </c>
      <c r="O53" s="408"/>
      <c r="P53" s="408">
        <f t="shared" ref="P53:R53" si="125">SUM(P54:P56)</f>
        <v>128700000</v>
      </c>
      <c r="Q53" s="408">
        <f t="shared" si="125"/>
        <v>7200000</v>
      </c>
      <c r="R53" s="408">
        <f t="shared" si="125"/>
        <v>135900000</v>
      </c>
      <c r="S53" s="408">
        <f t="shared" ref="S53:T53" si="126">SUM(S54:S56)</f>
        <v>-16233322</v>
      </c>
      <c r="T53" s="408">
        <f t="shared" si="126"/>
        <v>119666678</v>
      </c>
      <c r="U53" s="408">
        <f t="shared" ref="U53:V53" si="127">SUM(U54:U56)</f>
        <v>0</v>
      </c>
      <c r="V53" s="408">
        <f t="shared" si="127"/>
        <v>119666678</v>
      </c>
      <c r="W53" s="408">
        <f t="shared" ref="W53:X53" si="128">SUM(W54:W56)</f>
        <v>0</v>
      </c>
      <c r="X53" s="408">
        <f t="shared" si="128"/>
        <v>119666678</v>
      </c>
      <c r="Y53" s="408">
        <f t="shared" si="122"/>
        <v>105000000</v>
      </c>
      <c r="Z53" s="408">
        <f>SUM(Z54:Z56)</f>
        <v>-25000000</v>
      </c>
      <c r="AA53" s="408">
        <f t="shared" ref="AA53:AL53" si="129">SUM(AA54:AA56)</f>
        <v>80000000</v>
      </c>
      <c r="AB53" s="408">
        <f>SUM(AB54:AB56)</f>
        <v>0</v>
      </c>
      <c r="AC53" s="408">
        <f t="shared" ref="AC53" si="130">SUM(AC54:AC56)</f>
        <v>80000000</v>
      </c>
      <c r="AD53" s="408">
        <f>SUM(AD54:AD56)</f>
        <v>0</v>
      </c>
      <c r="AE53" s="408">
        <f t="shared" ref="AE53:AG53" si="131">SUM(AE54:AE56)</f>
        <v>80000000</v>
      </c>
      <c r="AF53" s="408">
        <f>SUM(AF54:AF56)</f>
        <v>0</v>
      </c>
      <c r="AG53" s="408">
        <f t="shared" si="131"/>
        <v>80000000</v>
      </c>
      <c r="AH53" s="408">
        <f t="shared" si="129"/>
        <v>0</v>
      </c>
      <c r="AI53" s="408">
        <f t="shared" si="129"/>
        <v>0</v>
      </c>
      <c r="AJ53" s="408">
        <f t="shared" si="129"/>
        <v>0</v>
      </c>
      <c r="AK53" s="408">
        <f t="shared" si="129"/>
        <v>0</v>
      </c>
      <c r="AL53" s="408">
        <f t="shared" si="129"/>
        <v>0</v>
      </c>
      <c r="AM53" s="408">
        <f t="shared" ref="AM53:AN53" si="132">SUM(AM54:AM56)</f>
        <v>0</v>
      </c>
      <c r="AN53" s="408">
        <f t="shared" si="132"/>
        <v>0</v>
      </c>
      <c r="AO53" s="408">
        <f t="shared" ref="AO53:AP53" si="133">SUM(AO54:AO56)</f>
        <v>0</v>
      </c>
      <c r="AP53" s="408">
        <f t="shared" si="133"/>
        <v>0</v>
      </c>
      <c r="AQ53" s="408">
        <f t="shared" ref="AQ53:AR53" si="134">SUM(AQ54:AQ56)</f>
        <v>0</v>
      </c>
      <c r="AR53" s="408">
        <f t="shared" si="134"/>
        <v>0</v>
      </c>
    </row>
    <row r="54" spans="1:44" s="389" customFormat="1" ht="83.25" customHeight="1" x14ac:dyDescent="0.25">
      <c r="A54" s="409" t="s">
        <v>1019</v>
      </c>
      <c r="B54" s="412">
        <v>20000000</v>
      </c>
      <c r="C54" s="412"/>
      <c r="D54" s="412">
        <f t="shared" si="118"/>
        <v>20000000</v>
      </c>
      <c r="E54" s="412">
        <v>80000000</v>
      </c>
      <c r="F54" s="412"/>
      <c r="G54" s="412"/>
      <c r="H54" s="412">
        <f>D54+G54</f>
        <v>20000000</v>
      </c>
      <c r="I54" s="412"/>
      <c r="J54" s="410">
        <f t="shared" si="45"/>
        <v>20000000</v>
      </c>
      <c r="K54" s="412"/>
      <c r="L54" s="410">
        <f t="shared" ref="L54:L56" si="135">J54+K54</f>
        <v>20000000</v>
      </c>
      <c r="M54" s="412"/>
      <c r="N54" s="410">
        <f>L54+M54</f>
        <v>20000000</v>
      </c>
      <c r="O54" s="412"/>
      <c r="P54" s="410">
        <f t="shared" ref="P54:P56" si="136">N54+O54</f>
        <v>20000000</v>
      </c>
      <c r="Q54" s="412">
        <v>7200000</v>
      </c>
      <c r="R54" s="410">
        <f>P54+Q54</f>
        <v>27200000</v>
      </c>
      <c r="S54" s="412">
        <v>-16233322</v>
      </c>
      <c r="T54" s="410">
        <f>R54+S54</f>
        <v>10966678</v>
      </c>
      <c r="U54" s="412"/>
      <c r="V54" s="410">
        <f>T54+U54</f>
        <v>10966678</v>
      </c>
      <c r="W54" s="412"/>
      <c r="X54" s="410">
        <f>V54+W54</f>
        <v>10966678</v>
      </c>
      <c r="Y54" s="412">
        <f>E54+F54</f>
        <v>80000000</v>
      </c>
      <c r="Z54" s="412"/>
      <c r="AA54" s="410">
        <f t="shared" ref="AA54:AA56" si="137">Y54+Z54</f>
        <v>80000000</v>
      </c>
      <c r="AB54" s="412"/>
      <c r="AC54" s="410">
        <f t="shared" ref="AC54:AC56" si="138">AA54+AB54</f>
        <v>80000000</v>
      </c>
      <c r="AD54" s="412"/>
      <c r="AE54" s="410">
        <f t="shared" ref="AE54:AE56" si="139">AC54+AD54</f>
        <v>80000000</v>
      </c>
      <c r="AF54" s="412"/>
      <c r="AG54" s="410">
        <f t="shared" ref="AG54:AG56" si="140">AE54+AF54</f>
        <v>80000000</v>
      </c>
      <c r="AH54" s="412"/>
      <c r="AI54" s="412"/>
      <c r="AJ54" s="412"/>
      <c r="AK54" s="412"/>
      <c r="AL54" s="410">
        <f t="shared" ref="AL54:AL56" si="141">AJ54+AK54</f>
        <v>0</v>
      </c>
      <c r="AM54" s="412"/>
      <c r="AN54" s="410">
        <f t="shared" ref="AN54:AN56" si="142">AL54+AM54</f>
        <v>0</v>
      </c>
      <c r="AO54" s="412"/>
      <c r="AP54" s="410">
        <f t="shared" ref="AP54:AP56" si="143">AN54+AO54</f>
        <v>0</v>
      </c>
      <c r="AQ54" s="412"/>
      <c r="AR54" s="410">
        <f t="shared" ref="AR54:AR56" si="144">AP54+AQ54</f>
        <v>0</v>
      </c>
    </row>
    <row r="55" spans="1:44" s="389" customFormat="1" ht="117.75" hidden="1" customHeight="1" x14ac:dyDescent="0.25">
      <c r="A55" s="409" t="s">
        <v>974</v>
      </c>
      <c r="B55" s="412"/>
      <c r="C55" s="412"/>
      <c r="D55" s="412"/>
      <c r="E55" s="412"/>
      <c r="F55" s="412"/>
      <c r="G55" s="412"/>
      <c r="H55" s="412"/>
      <c r="I55" s="412"/>
      <c r="J55" s="410"/>
      <c r="K55" s="412"/>
      <c r="L55" s="410"/>
      <c r="M55" s="412"/>
      <c r="N55" s="410">
        <f>L55+M55</f>
        <v>0</v>
      </c>
      <c r="O55" s="412"/>
      <c r="P55" s="410">
        <f t="shared" si="136"/>
        <v>0</v>
      </c>
      <c r="Q55" s="412"/>
      <c r="R55" s="410">
        <f>P55+Q55</f>
        <v>0</v>
      </c>
      <c r="S55" s="412"/>
      <c r="T55" s="410">
        <f>R55+S55</f>
        <v>0</v>
      </c>
      <c r="U55" s="412"/>
      <c r="V55" s="410">
        <f>T55+U55</f>
        <v>0</v>
      </c>
      <c r="W55" s="412"/>
      <c r="X55" s="410">
        <f>V55+W55</f>
        <v>0</v>
      </c>
      <c r="Y55" s="412"/>
      <c r="Z55" s="412"/>
      <c r="AA55" s="410"/>
      <c r="AB55" s="412"/>
      <c r="AC55" s="410">
        <f t="shared" si="138"/>
        <v>0</v>
      </c>
      <c r="AD55" s="412"/>
      <c r="AE55" s="410">
        <f t="shared" si="139"/>
        <v>0</v>
      </c>
      <c r="AF55" s="412"/>
      <c r="AG55" s="410">
        <f t="shared" si="140"/>
        <v>0</v>
      </c>
      <c r="AH55" s="412"/>
      <c r="AI55" s="412"/>
      <c r="AJ55" s="412"/>
      <c r="AK55" s="412"/>
      <c r="AL55" s="410"/>
      <c r="AM55" s="412"/>
      <c r="AN55" s="410">
        <f t="shared" si="142"/>
        <v>0</v>
      </c>
      <c r="AO55" s="412"/>
      <c r="AP55" s="410">
        <f t="shared" si="143"/>
        <v>0</v>
      </c>
      <c r="AQ55" s="412"/>
      <c r="AR55" s="410">
        <f t="shared" si="144"/>
        <v>0</v>
      </c>
    </row>
    <row r="56" spans="1:44" s="389" customFormat="1" ht="68.25" customHeight="1" x14ac:dyDescent="0.25">
      <c r="A56" s="423" t="s">
        <v>1026</v>
      </c>
      <c r="B56" s="412">
        <v>75400000</v>
      </c>
      <c r="C56" s="412"/>
      <c r="D56" s="412">
        <f t="shared" si="118"/>
        <v>75400000</v>
      </c>
      <c r="E56" s="412">
        <v>25000000</v>
      </c>
      <c r="F56" s="412"/>
      <c r="G56" s="412"/>
      <c r="H56" s="412">
        <f>D56+G56</f>
        <v>75400000</v>
      </c>
      <c r="I56" s="412">
        <v>33300000</v>
      </c>
      <c r="J56" s="410">
        <f t="shared" si="45"/>
        <v>108700000</v>
      </c>
      <c r="K56" s="412"/>
      <c r="L56" s="410">
        <f t="shared" si="135"/>
        <v>108700000</v>
      </c>
      <c r="M56" s="412"/>
      <c r="N56" s="410">
        <f>L56+M56</f>
        <v>108700000</v>
      </c>
      <c r="O56" s="412"/>
      <c r="P56" s="410">
        <f t="shared" si="136"/>
        <v>108700000</v>
      </c>
      <c r="Q56" s="412"/>
      <c r="R56" s="410">
        <f>P56+Q56</f>
        <v>108700000</v>
      </c>
      <c r="S56" s="412"/>
      <c r="T56" s="410">
        <f>R56+S56</f>
        <v>108700000</v>
      </c>
      <c r="U56" s="412"/>
      <c r="V56" s="410">
        <f>T56+U56</f>
        <v>108700000</v>
      </c>
      <c r="W56" s="412"/>
      <c r="X56" s="410">
        <f>V56+W56</f>
        <v>108700000</v>
      </c>
      <c r="Y56" s="412">
        <f>E56+F56</f>
        <v>25000000</v>
      </c>
      <c r="Z56" s="412">
        <v>-25000000</v>
      </c>
      <c r="AA56" s="410">
        <f t="shared" si="137"/>
        <v>0</v>
      </c>
      <c r="AB56" s="412"/>
      <c r="AC56" s="410">
        <f t="shared" si="138"/>
        <v>0</v>
      </c>
      <c r="AD56" s="412"/>
      <c r="AE56" s="410">
        <f t="shared" si="139"/>
        <v>0</v>
      </c>
      <c r="AF56" s="412"/>
      <c r="AG56" s="410">
        <f t="shared" si="140"/>
        <v>0</v>
      </c>
      <c r="AH56" s="421"/>
      <c r="AI56" s="421"/>
      <c r="AJ56" s="421"/>
      <c r="AK56" s="412"/>
      <c r="AL56" s="410">
        <f t="shared" si="141"/>
        <v>0</v>
      </c>
      <c r="AM56" s="412"/>
      <c r="AN56" s="410">
        <f t="shared" si="142"/>
        <v>0</v>
      </c>
      <c r="AO56" s="412"/>
      <c r="AP56" s="410">
        <f t="shared" si="143"/>
        <v>0</v>
      </c>
      <c r="AQ56" s="412"/>
      <c r="AR56" s="410">
        <f t="shared" si="144"/>
        <v>0</v>
      </c>
    </row>
    <row r="57" spans="1:44" s="389" customFormat="1" ht="51" hidden="1" customHeight="1" x14ac:dyDescent="0.25">
      <c r="A57" s="407" t="s">
        <v>838</v>
      </c>
      <c r="B57" s="412"/>
      <c r="C57" s="412"/>
      <c r="D57" s="412"/>
      <c r="E57" s="412"/>
      <c r="F57" s="412"/>
      <c r="G57" s="412"/>
      <c r="H57" s="404">
        <f>H58</f>
        <v>0</v>
      </c>
      <c r="I57" s="404">
        <f t="shared" ref="I57:AR57" si="145">I58</f>
        <v>48418484</v>
      </c>
      <c r="J57" s="404">
        <f t="shared" si="145"/>
        <v>48418484</v>
      </c>
      <c r="K57" s="404">
        <f t="shared" si="145"/>
        <v>0</v>
      </c>
      <c r="L57" s="404">
        <f t="shared" si="145"/>
        <v>48418484</v>
      </c>
      <c r="M57" s="404">
        <f t="shared" si="145"/>
        <v>0</v>
      </c>
      <c r="N57" s="404">
        <f t="shared" si="145"/>
        <v>48418484</v>
      </c>
      <c r="O57" s="404"/>
      <c r="P57" s="404">
        <f t="shared" si="145"/>
        <v>48418484</v>
      </c>
      <c r="Q57" s="404"/>
      <c r="R57" s="404">
        <f t="shared" si="145"/>
        <v>48418484</v>
      </c>
      <c r="S57" s="404"/>
      <c r="T57" s="404">
        <f t="shared" si="145"/>
        <v>48418484</v>
      </c>
      <c r="U57" s="404"/>
      <c r="V57" s="404">
        <f t="shared" si="145"/>
        <v>48418484</v>
      </c>
      <c r="W57" s="404"/>
      <c r="X57" s="404">
        <f t="shared" si="145"/>
        <v>48418484</v>
      </c>
      <c r="Y57" s="404">
        <f t="shared" si="145"/>
        <v>0</v>
      </c>
      <c r="Z57" s="404">
        <f t="shared" si="145"/>
        <v>0</v>
      </c>
      <c r="AA57" s="404">
        <f t="shared" si="145"/>
        <v>0</v>
      </c>
      <c r="AB57" s="404">
        <f t="shared" si="145"/>
        <v>0</v>
      </c>
      <c r="AC57" s="404">
        <f t="shared" si="145"/>
        <v>0</v>
      </c>
      <c r="AD57" s="404">
        <f t="shared" si="145"/>
        <v>0</v>
      </c>
      <c r="AE57" s="404">
        <f t="shared" si="145"/>
        <v>0</v>
      </c>
      <c r="AF57" s="404">
        <f t="shared" si="145"/>
        <v>0</v>
      </c>
      <c r="AG57" s="404">
        <f t="shared" si="145"/>
        <v>0</v>
      </c>
      <c r="AH57" s="404">
        <f t="shared" si="145"/>
        <v>0</v>
      </c>
      <c r="AI57" s="404">
        <f t="shared" si="145"/>
        <v>0</v>
      </c>
      <c r="AJ57" s="404">
        <f t="shared" si="145"/>
        <v>0</v>
      </c>
      <c r="AK57" s="404">
        <f t="shared" si="145"/>
        <v>0</v>
      </c>
      <c r="AL57" s="404">
        <f t="shared" si="145"/>
        <v>0</v>
      </c>
      <c r="AM57" s="404">
        <f t="shared" si="145"/>
        <v>0</v>
      </c>
      <c r="AN57" s="404">
        <f t="shared" si="145"/>
        <v>0</v>
      </c>
      <c r="AO57" s="404">
        <f t="shared" si="145"/>
        <v>0</v>
      </c>
      <c r="AP57" s="404">
        <f t="shared" si="145"/>
        <v>0</v>
      </c>
      <c r="AQ57" s="404">
        <f t="shared" si="145"/>
        <v>0</v>
      </c>
      <c r="AR57" s="404">
        <f t="shared" si="145"/>
        <v>0</v>
      </c>
    </row>
    <row r="58" spans="1:44" s="389" customFormat="1" ht="67.95" hidden="1" customHeight="1" x14ac:dyDescent="0.25">
      <c r="A58" s="409" t="s">
        <v>856</v>
      </c>
      <c r="B58" s="412"/>
      <c r="C58" s="412"/>
      <c r="D58" s="412"/>
      <c r="E58" s="412"/>
      <c r="F58" s="412"/>
      <c r="G58" s="412"/>
      <c r="H58" s="412"/>
      <c r="I58" s="412">
        <v>48418484</v>
      </c>
      <c r="J58" s="410">
        <f t="shared" si="45"/>
        <v>48418484</v>
      </c>
      <c r="K58" s="412"/>
      <c r="L58" s="410">
        <f t="shared" ref="L58" si="146">J58+K58</f>
        <v>48418484</v>
      </c>
      <c r="M58" s="412"/>
      <c r="N58" s="410">
        <f>L58+M58</f>
        <v>48418484</v>
      </c>
      <c r="O58" s="412"/>
      <c r="P58" s="410">
        <f t="shared" ref="P58" si="147">N58+O58</f>
        <v>48418484</v>
      </c>
      <c r="Q58" s="412"/>
      <c r="R58" s="410">
        <f>P58+Q58</f>
        <v>48418484</v>
      </c>
      <c r="S58" s="412"/>
      <c r="T58" s="410">
        <f>R58+S58</f>
        <v>48418484</v>
      </c>
      <c r="U58" s="412"/>
      <c r="V58" s="410">
        <f>T58+U58</f>
        <v>48418484</v>
      </c>
      <c r="W58" s="412"/>
      <c r="X58" s="410">
        <f>V58+W58</f>
        <v>48418484</v>
      </c>
      <c r="Y58" s="412"/>
      <c r="Z58" s="412"/>
      <c r="AA58" s="410">
        <f t="shared" ref="AA58" si="148">Y58+Z58</f>
        <v>0</v>
      </c>
      <c r="AB58" s="412"/>
      <c r="AC58" s="410">
        <f t="shared" ref="AC58" si="149">AA58+AB58</f>
        <v>0</v>
      </c>
      <c r="AD58" s="412"/>
      <c r="AE58" s="410">
        <f t="shared" ref="AE58" si="150">AC58+AD58</f>
        <v>0</v>
      </c>
      <c r="AF58" s="412"/>
      <c r="AG58" s="410">
        <f t="shared" ref="AG58" si="151">AE58+AF58</f>
        <v>0</v>
      </c>
      <c r="AH58" s="421"/>
      <c r="AI58" s="421"/>
      <c r="AJ58" s="421"/>
      <c r="AK58" s="412"/>
      <c r="AL58" s="410">
        <f t="shared" ref="AL58" si="152">AJ58+AK58</f>
        <v>0</v>
      </c>
      <c r="AM58" s="412"/>
      <c r="AN58" s="410">
        <f t="shared" ref="AN58" si="153">AL58+AM58</f>
        <v>0</v>
      </c>
      <c r="AO58" s="412"/>
      <c r="AP58" s="410">
        <f t="shared" ref="AP58" si="154">AN58+AO58</f>
        <v>0</v>
      </c>
      <c r="AQ58" s="412"/>
      <c r="AR58" s="410">
        <f t="shared" ref="AR58" si="155">AP58+AQ58</f>
        <v>0</v>
      </c>
    </row>
    <row r="59" spans="1:44" s="389" customFormat="1" ht="66.75" hidden="1" customHeight="1" x14ac:dyDescent="0.25">
      <c r="A59" s="422" t="s">
        <v>857</v>
      </c>
      <c r="B59" s="412"/>
      <c r="C59" s="412"/>
      <c r="D59" s="412"/>
      <c r="E59" s="412"/>
      <c r="F59" s="412"/>
      <c r="G59" s="412"/>
      <c r="H59" s="404">
        <f t="shared" ref="H59:AR59" si="156">H60</f>
        <v>0</v>
      </c>
      <c r="I59" s="404">
        <f t="shared" si="156"/>
        <v>1973870</v>
      </c>
      <c r="J59" s="404">
        <f t="shared" si="156"/>
        <v>1973870</v>
      </c>
      <c r="K59" s="404">
        <f t="shared" si="156"/>
        <v>0</v>
      </c>
      <c r="L59" s="404">
        <f t="shared" si="156"/>
        <v>1973870</v>
      </c>
      <c r="M59" s="404">
        <f t="shared" si="156"/>
        <v>0</v>
      </c>
      <c r="N59" s="404">
        <f t="shared" si="156"/>
        <v>1973870</v>
      </c>
      <c r="O59" s="404"/>
      <c r="P59" s="404">
        <f t="shared" si="156"/>
        <v>1973870</v>
      </c>
      <c r="Q59" s="404"/>
      <c r="R59" s="404">
        <f t="shared" si="156"/>
        <v>1973870</v>
      </c>
      <c r="S59" s="404"/>
      <c r="T59" s="404">
        <f t="shared" si="156"/>
        <v>1973870</v>
      </c>
      <c r="U59" s="404"/>
      <c r="V59" s="404">
        <f t="shared" si="156"/>
        <v>1973870</v>
      </c>
      <c r="W59" s="404"/>
      <c r="X59" s="404">
        <f t="shared" si="156"/>
        <v>1973870</v>
      </c>
      <c r="Y59" s="404">
        <f t="shared" si="156"/>
        <v>0</v>
      </c>
      <c r="Z59" s="404">
        <f t="shared" si="156"/>
        <v>0</v>
      </c>
      <c r="AA59" s="404">
        <f t="shared" si="156"/>
        <v>0</v>
      </c>
      <c r="AB59" s="404">
        <f t="shared" si="156"/>
        <v>0</v>
      </c>
      <c r="AC59" s="404">
        <f t="shared" si="156"/>
        <v>0</v>
      </c>
      <c r="AD59" s="404">
        <f t="shared" si="156"/>
        <v>0</v>
      </c>
      <c r="AE59" s="404">
        <f t="shared" si="156"/>
        <v>0</v>
      </c>
      <c r="AF59" s="404">
        <f t="shared" si="156"/>
        <v>0</v>
      </c>
      <c r="AG59" s="404">
        <f t="shared" si="156"/>
        <v>0</v>
      </c>
      <c r="AH59" s="404">
        <f t="shared" si="156"/>
        <v>0</v>
      </c>
      <c r="AI59" s="404">
        <f t="shared" si="156"/>
        <v>0</v>
      </c>
      <c r="AJ59" s="404">
        <f t="shared" si="156"/>
        <v>0</v>
      </c>
      <c r="AK59" s="404">
        <f t="shared" si="156"/>
        <v>0</v>
      </c>
      <c r="AL59" s="404">
        <f t="shared" si="156"/>
        <v>0</v>
      </c>
      <c r="AM59" s="404">
        <f t="shared" si="156"/>
        <v>0</v>
      </c>
      <c r="AN59" s="404">
        <f t="shared" si="156"/>
        <v>0</v>
      </c>
      <c r="AO59" s="404">
        <f t="shared" si="156"/>
        <v>0</v>
      </c>
      <c r="AP59" s="404">
        <f t="shared" si="156"/>
        <v>0</v>
      </c>
      <c r="AQ59" s="404">
        <f t="shared" si="156"/>
        <v>0</v>
      </c>
      <c r="AR59" s="404">
        <f t="shared" si="156"/>
        <v>0</v>
      </c>
    </row>
    <row r="60" spans="1:44" s="389" customFormat="1" ht="64.5" hidden="1" customHeight="1" x14ac:dyDescent="0.25">
      <c r="A60" s="423" t="s">
        <v>863</v>
      </c>
      <c r="B60" s="412"/>
      <c r="C60" s="412"/>
      <c r="D60" s="412"/>
      <c r="E60" s="412"/>
      <c r="F60" s="412"/>
      <c r="G60" s="412"/>
      <c r="H60" s="412"/>
      <c r="I60" s="412">
        <f>200000+1773870</f>
        <v>1973870</v>
      </c>
      <c r="J60" s="410">
        <f t="shared" si="45"/>
        <v>1973870</v>
      </c>
      <c r="K60" s="412"/>
      <c r="L60" s="410">
        <f t="shared" ref="L60" si="157">J60+K60</f>
        <v>1973870</v>
      </c>
      <c r="M60" s="412"/>
      <c r="N60" s="410">
        <f>L60+M60</f>
        <v>1973870</v>
      </c>
      <c r="O60" s="412"/>
      <c r="P60" s="410">
        <f t="shared" ref="P60" si="158">N60+O60</f>
        <v>1973870</v>
      </c>
      <c r="Q60" s="412"/>
      <c r="R60" s="410">
        <f>P60+Q60</f>
        <v>1973870</v>
      </c>
      <c r="S60" s="412"/>
      <c r="T60" s="410">
        <f>R60+S60</f>
        <v>1973870</v>
      </c>
      <c r="U60" s="412"/>
      <c r="V60" s="410">
        <f>T60+U60</f>
        <v>1973870</v>
      </c>
      <c r="W60" s="412"/>
      <c r="X60" s="410">
        <f>V60+W60</f>
        <v>1973870</v>
      </c>
      <c r="Y60" s="412"/>
      <c r="Z60" s="412"/>
      <c r="AA60" s="410">
        <f t="shared" ref="AA60" si="159">Y60+Z60</f>
        <v>0</v>
      </c>
      <c r="AB60" s="412"/>
      <c r="AC60" s="410">
        <f t="shared" ref="AC60" si="160">AA60+AB60</f>
        <v>0</v>
      </c>
      <c r="AD60" s="412"/>
      <c r="AE60" s="410">
        <f t="shared" ref="AE60" si="161">AC60+AD60</f>
        <v>0</v>
      </c>
      <c r="AF60" s="412"/>
      <c r="AG60" s="410">
        <f t="shared" ref="AG60" si="162">AE60+AF60</f>
        <v>0</v>
      </c>
      <c r="AH60" s="421"/>
      <c r="AI60" s="421"/>
      <c r="AJ60" s="421"/>
      <c r="AK60" s="412"/>
      <c r="AL60" s="410">
        <f t="shared" ref="AL60" si="163">AJ60+AK60</f>
        <v>0</v>
      </c>
      <c r="AM60" s="412"/>
      <c r="AN60" s="410">
        <f t="shared" ref="AN60" si="164">AL60+AM60</f>
        <v>0</v>
      </c>
      <c r="AO60" s="412"/>
      <c r="AP60" s="410">
        <f t="shared" ref="AP60" si="165">AN60+AO60</f>
        <v>0</v>
      </c>
      <c r="AQ60" s="412"/>
      <c r="AR60" s="410">
        <f t="shared" ref="AR60" si="166">AP60+AQ60</f>
        <v>0</v>
      </c>
    </row>
    <row r="61" spans="1:44" s="389" customFormat="1" ht="82.5" hidden="1" customHeight="1" x14ac:dyDescent="0.25">
      <c r="A61" s="424" t="s">
        <v>844</v>
      </c>
      <c r="B61" s="412"/>
      <c r="C61" s="412"/>
      <c r="D61" s="412"/>
      <c r="E61" s="412"/>
      <c r="F61" s="412"/>
      <c r="G61" s="412"/>
      <c r="H61" s="404">
        <f t="shared" ref="H61:AQ61" si="167">H62</f>
        <v>0</v>
      </c>
      <c r="I61" s="404">
        <f t="shared" si="167"/>
        <v>4976024.72</v>
      </c>
      <c r="J61" s="404">
        <f t="shared" si="167"/>
        <v>4976024.72</v>
      </c>
      <c r="K61" s="404">
        <f t="shared" si="167"/>
        <v>0</v>
      </c>
      <c r="L61" s="404">
        <f t="shared" si="167"/>
        <v>4976024.72</v>
      </c>
      <c r="M61" s="404">
        <f t="shared" si="167"/>
        <v>0</v>
      </c>
      <c r="N61" s="404">
        <f t="shared" si="167"/>
        <v>4976024.72</v>
      </c>
      <c r="O61" s="404"/>
      <c r="P61" s="404">
        <f t="shared" si="167"/>
        <v>4976024.72</v>
      </c>
      <c r="Q61" s="404"/>
      <c r="R61" s="404">
        <f t="shared" si="167"/>
        <v>4976024.72</v>
      </c>
      <c r="S61" s="404"/>
      <c r="T61" s="404">
        <f t="shared" si="167"/>
        <v>4976024.72</v>
      </c>
      <c r="U61" s="404"/>
      <c r="V61" s="404">
        <f t="shared" si="167"/>
        <v>4976024.72</v>
      </c>
      <c r="W61" s="404"/>
      <c r="X61" s="404">
        <f t="shared" si="167"/>
        <v>4976024.72</v>
      </c>
      <c r="Y61" s="404">
        <f t="shared" si="167"/>
        <v>0</v>
      </c>
      <c r="Z61" s="404">
        <f t="shared" si="167"/>
        <v>0</v>
      </c>
      <c r="AA61" s="404">
        <f t="shared" si="167"/>
        <v>0</v>
      </c>
      <c r="AB61" s="404">
        <f t="shared" si="167"/>
        <v>0</v>
      </c>
      <c r="AC61" s="404">
        <f t="shared" si="167"/>
        <v>0</v>
      </c>
      <c r="AD61" s="404">
        <f t="shared" si="167"/>
        <v>0</v>
      </c>
      <c r="AE61" s="404">
        <f t="shared" si="167"/>
        <v>0</v>
      </c>
      <c r="AF61" s="404">
        <f t="shared" si="167"/>
        <v>0</v>
      </c>
      <c r="AG61" s="404">
        <f t="shared" si="167"/>
        <v>0</v>
      </c>
      <c r="AH61" s="404">
        <f t="shared" si="167"/>
        <v>0</v>
      </c>
      <c r="AI61" s="404">
        <f t="shared" si="167"/>
        <v>0</v>
      </c>
      <c r="AJ61" s="404">
        <f t="shared" si="167"/>
        <v>0</v>
      </c>
      <c r="AK61" s="404">
        <f t="shared" si="167"/>
        <v>0</v>
      </c>
      <c r="AL61" s="404">
        <f t="shared" ref="AL61:AR61" si="168">AL62</f>
        <v>0</v>
      </c>
      <c r="AM61" s="404">
        <f t="shared" si="167"/>
        <v>0</v>
      </c>
      <c r="AN61" s="404">
        <f t="shared" si="168"/>
        <v>0</v>
      </c>
      <c r="AO61" s="404">
        <f t="shared" si="167"/>
        <v>0</v>
      </c>
      <c r="AP61" s="404">
        <f t="shared" si="168"/>
        <v>0</v>
      </c>
      <c r="AQ61" s="404">
        <f t="shared" si="167"/>
        <v>0</v>
      </c>
      <c r="AR61" s="404">
        <f t="shared" si="168"/>
        <v>0</v>
      </c>
    </row>
    <row r="62" spans="1:44" s="389" customFormat="1" ht="91.5" hidden="1" customHeight="1" x14ac:dyDescent="0.25">
      <c r="A62" s="414" t="s">
        <v>858</v>
      </c>
      <c r="B62" s="412"/>
      <c r="C62" s="412"/>
      <c r="D62" s="412"/>
      <c r="E62" s="412"/>
      <c r="F62" s="412"/>
      <c r="G62" s="412"/>
      <c r="H62" s="412"/>
      <c r="I62" s="412">
        <v>4976024.72</v>
      </c>
      <c r="J62" s="410">
        <f t="shared" si="45"/>
        <v>4976024.72</v>
      </c>
      <c r="K62" s="412"/>
      <c r="L62" s="410">
        <f t="shared" ref="L62" si="169">J62+K62</f>
        <v>4976024.72</v>
      </c>
      <c r="M62" s="412"/>
      <c r="N62" s="410">
        <f>L62+M62</f>
        <v>4976024.72</v>
      </c>
      <c r="O62" s="412"/>
      <c r="P62" s="410">
        <f t="shared" ref="P62" si="170">N62+O62</f>
        <v>4976024.72</v>
      </c>
      <c r="Q62" s="412"/>
      <c r="R62" s="410">
        <f t="shared" ref="R62:R67" si="171">P62+Q62</f>
        <v>4976024.72</v>
      </c>
      <c r="S62" s="412"/>
      <c r="T62" s="410">
        <f t="shared" ref="T62:T67" si="172">R62+S62</f>
        <v>4976024.72</v>
      </c>
      <c r="U62" s="412"/>
      <c r="V62" s="410">
        <f t="shared" ref="V62:V67" si="173">T62+U62</f>
        <v>4976024.72</v>
      </c>
      <c r="W62" s="412"/>
      <c r="X62" s="410">
        <f t="shared" ref="X62:X67" si="174">V62+W62</f>
        <v>4976024.72</v>
      </c>
      <c r="Y62" s="412"/>
      <c r="Z62" s="412"/>
      <c r="AA62" s="410">
        <f t="shared" ref="AA62:AA69" si="175">Y62+Z62</f>
        <v>0</v>
      </c>
      <c r="AB62" s="412"/>
      <c r="AC62" s="410">
        <f t="shared" ref="AC62" si="176">AA62+AB62</f>
        <v>0</v>
      </c>
      <c r="AD62" s="412"/>
      <c r="AE62" s="410">
        <f t="shared" ref="AE62" si="177">AC62+AD62</f>
        <v>0</v>
      </c>
      <c r="AF62" s="412"/>
      <c r="AG62" s="410">
        <f t="shared" ref="AG62" si="178">AE62+AF62</f>
        <v>0</v>
      </c>
      <c r="AH62" s="421"/>
      <c r="AI62" s="421"/>
      <c r="AJ62" s="421"/>
      <c r="AK62" s="412"/>
      <c r="AL62" s="410">
        <f t="shared" ref="AL62" si="179">AJ62+AK62</f>
        <v>0</v>
      </c>
      <c r="AM62" s="412"/>
      <c r="AN62" s="410">
        <f t="shared" ref="AN62" si="180">AL62+AM62</f>
        <v>0</v>
      </c>
      <c r="AO62" s="412"/>
      <c r="AP62" s="410">
        <f t="shared" ref="AP62" si="181">AN62+AO62</f>
        <v>0</v>
      </c>
      <c r="AQ62" s="412"/>
      <c r="AR62" s="410">
        <f t="shared" ref="AR62" si="182">AP62+AQ62</f>
        <v>0</v>
      </c>
    </row>
    <row r="63" spans="1:44" s="389" customFormat="1" ht="65.25" hidden="1" customHeight="1" x14ac:dyDescent="0.25">
      <c r="A63" s="425" t="s">
        <v>878</v>
      </c>
      <c r="B63" s="412"/>
      <c r="C63" s="412"/>
      <c r="D63" s="412"/>
      <c r="E63" s="412"/>
      <c r="F63" s="412"/>
      <c r="G63" s="412"/>
      <c r="H63" s="404">
        <f>H64</f>
        <v>66064000</v>
      </c>
      <c r="I63" s="404">
        <f t="shared" ref="I63:AR63" si="183">I64</f>
        <v>0</v>
      </c>
      <c r="J63" s="404">
        <f t="shared" si="183"/>
        <v>66064000</v>
      </c>
      <c r="K63" s="404">
        <f t="shared" si="183"/>
        <v>0</v>
      </c>
      <c r="L63" s="404">
        <f t="shared" si="183"/>
        <v>66064000</v>
      </c>
      <c r="M63" s="404">
        <f t="shared" si="183"/>
        <v>0</v>
      </c>
      <c r="N63" s="404">
        <f t="shared" si="183"/>
        <v>66064000</v>
      </c>
      <c r="O63" s="404">
        <f t="shared" si="183"/>
        <v>0</v>
      </c>
      <c r="P63" s="404">
        <f t="shared" si="183"/>
        <v>66064000</v>
      </c>
      <c r="Q63" s="404">
        <f>Q64+Q65+Q66+Q67</f>
        <v>8986000</v>
      </c>
      <c r="R63" s="404">
        <f t="shared" si="171"/>
        <v>75050000</v>
      </c>
      <c r="S63" s="404">
        <f>S64+S65+S66+S67</f>
        <v>0</v>
      </c>
      <c r="T63" s="404">
        <f t="shared" si="172"/>
        <v>75050000</v>
      </c>
      <c r="U63" s="404">
        <f>U64+U65+U66+U67</f>
        <v>0</v>
      </c>
      <c r="V63" s="404">
        <f t="shared" si="173"/>
        <v>75050000</v>
      </c>
      <c r="W63" s="404">
        <f>W64+W65+W66+W67</f>
        <v>0</v>
      </c>
      <c r="X63" s="404">
        <f t="shared" si="174"/>
        <v>75050000</v>
      </c>
      <c r="Y63" s="404">
        <f t="shared" si="183"/>
        <v>68000000</v>
      </c>
      <c r="Z63" s="404">
        <f t="shared" si="183"/>
        <v>0</v>
      </c>
      <c r="AA63" s="404">
        <f t="shared" si="183"/>
        <v>68000000</v>
      </c>
      <c r="AB63" s="404">
        <f t="shared" si="183"/>
        <v>0</v>
      </c>
      <c r="AC63" s="404">
        <f t="shared" si="183"/>
        <v>68000000</v>
      </c>
      <c r="AD63" s="404">
        <f t="shared" si="183"/>
        <v>0</v>
      </c>
      <c r="AE63" s="404">
        <f t="shared" si="183"/>
        <v>68000000</v>
      </c>
      <c r="AF63" s="404">
        <f t="shared" si="183"/>
        <v>0</v>
      </c>
      <c r="AG63" s="404">
        <f t="shared" si="183"/>
        <v>68000000</v>
      </c>
      <c r="AH63" s="404">
        <f t="shared" si="183"/>
        <v>0</v>
      </c>
      <c r="AI63" s="404">
        <f t="shared" si="183"/>
        <v>0</v>
      </c>
      <c r="AJ63" s="404">
        <f t="shared" si="183"/>
        <v>0</v>
      </c>
      <c r="AK63" s="404">
        <f t="shared" si="183"/>
        <v>0</v>
      </c>
      <c r="AL63" s="404">
        <f t="shared" si="183"/>
        <v>0</v>
      </c>
      <c r="AM63" s="404">
        <f t="shared" si="183"/>
        <v>0</v>
      </c>
      <c r="AN63" s="404">
        <f t="shared" si="183"/>
        <v>0</v>
      </c>
      <c r="AO63" s="404">
        <f t="shared" si="183"/>
        <v>0</v>
      </c>
      <c r="AP63" s="404">
        <f t="shared" si="183"/>
        <v>0</v>
      </c>
      <c r="AQ63" s="404">
        <f t="shared" si="183"/>
        <v>0</v>
      </c>
      <c r="AR63" s="404">
        <f t="shared" si="183"/>
        <v>0</v>
      </c>
    </row>
    <row r="64" spans="1:44" s="389" customFormat="1" ht="35.25" hidden="1" customHeight="1" x14ac:dyDescent="0.25">
      <c r="A64" s="426" t="s">
        <v>879</v>
      </c>
      <c r="B64" s="412"/>
      <c r="C64" s="412"/>
      <c r="D64" s="412"/>
      <c r="E64" s="412"/>
      <c r="F64" s="412"/>
      <c r="G64" s="412"/>
      <c r="H64" s="412">
        <v>66064000</v>
      </c>
      <c r="I64" s="412">
        <v>0</v>
      </c>
      <c r="J64" s="410">
        <f t="shared" si="45"/>
        <v>66064000</v>
      </c>
      <c r="K64" s="412">
        <v>0</v>
      </c>
      <c r="L64" s="410">
        <f t="shared" ref="L64" si="184">J64+K64</f>
        <v>66064000</v>
      </c>
      <c r="M64" s="412">
        <v>0</v>
      </c>
      <c r="N64" s="410">
        <f>L64+M64</f>
        <v>66064000</v>
      </c>
      <c r="O64" s="412"/>
      <c r="P64" s="410">
        <f t="shared" ref="P64" si="185">N64+O64</f>
        <v>66064000</v>
      </c>
      <c r="Q64" s="412">
        <v>-12424000</v>
      </c>
      <c r="R64" s="410">
        <f t="shared" si="171"/>
        <v>53640000</v>
      </c>
      <c r="S64" s="412"/>
      <c r="T64" s="410">
        <f t="shared" si="172"/>
        <v>53640000</v>
      </c>
      <c r="U64" s="412"/>
      <c r="V64" s="410">
        <f t="shared" si="173"/>
        <v>53640000</v>
      </c>
      <c r="W64" s="412"/>
      <c r="X64" s="410">
        <f t="shared" si="174"/>
        <v>53640000</v>
      </c>
      <c r="Y64" s="412">
        <v>68000000</v>
      </c>
      <c r="Z64" s="412"/>
      <c r="AA64" s="410">
        <f t="shared" si="175"/>
        <v>68000000</v>
      </c>
      <c r="AB64" s="412"/>
      <c r="AC64" s="410">
        <f t="shared" ref="AC64" si="186">AA64+AB64</f>
        <v>68000000</v>
      </c>
      <c r="AD64" s="412"/>
      <c r="AE64" s="410">
        <f t="shared" ref="AE64" si="187">AC64+AD64</f>
        <v>68000000</v>
      </c>
      <c r="AF64" s="412"/>
      <c r="AG64" s="410">
        <f t="shared" ref="AG64" si="188">AE64+AF64</f>
        <v>68000000</v>
      </c>
      <c r="AH64" s="421"/>
      <c r="AI64" s="421"/>
      <c r="AJ64" s="421"/>
      <c r="AK64" s="412"/>
      <c r="AL64" s="410">
        <f t="shared" ref="AL64" si="189">AJ64+AK64</f>
        <v>0</v>
      </c>
      <c r="AM64" s="412"/>
      <c r="AN64" s="410">
        <f t="shared" ref="AN64" si="190">AL64+AM64</f>
        <v>0</v>
      </c>
      <c r="AO64" s="412"/>
      <c r="AP64" s="410">
        <f t="shared" ref="AP64" si="191">AN64+AO64</f>
        <v>0</v>
      </c>
      <c r="AQ64" s="412"/>
      <c r="AR64" s="410">
        <f t="shared" ref="AR64" si="192">AP64+AQ64</f>
        <v>0</v>
      </c>
    </row>
    <row r="65" spans="1:44" s="389" customFormat="1" ht="34.5" hidden="1" customHeight="1" x14ac:dyDescent="0.25">
      <c r="A65" s="426" t="s">
        <v>982</v>
      </c>
      <c r="B65" s="412"/>
      <c r="C65" s="412"/>
      <c r="D65" s="412"/>
      <c r="E65" s="412"/>
      <c r="F65" s="412"/>
      <c r="G65" s="412"/>
      <c r="H65" s="412"/>
      <c r="I65" s="412"/>
      <c r="J65" s="410"/>
      <c r="K65" s="412"/>
      <c r="L65" s="410"/>
      <c r="M65" s="412"/>
      <c r="N65" s="410"/>
      <c r="O65" s="412"/>
      <c r="P65" s="410"/>
      <c r="Q65" s="412">
        <v>13410000</v>
      </c>
      <c r="R65" s="410">
        <f t="shared" si="171"/>
        <v>13410000</v>
      </c>
      <c r="S65" s="412"/>
      <c r="T65" s="410">
        <f t="shared" si="172"/>
        <v>13410000</v>
      </c>
      <c r="U65" s="412"/>
      <c r="V65" s="410">
        <f t="shared" si="173"/>
        <v>13410000</v>
      </c>
      <c r="W65" s="412"/>
      <c r="X65" s="410">
        <f t="shared" si="174"/>
        <v>13410000</v>
      </c>
      <c r="Y65" s="412"/>
      <c r="Z65" s="412"/>
      <c r="AA65" s="410"/>
      <c r="AB65" s="412"/>
      <c r="AC65" s="410"/>
      <c r="AD65" s="412"/>
      <c r="AE65" s="410"/>
      <c r="AF65" s="412"/>
      <c r="AG65" s="410"/>
      <c r="AH65" s="421"/>
      <c r="AI65" s="421"/>
      <c r="AJ65" s="421"/>
      <c r="AK65" s="412"/>
      <c r="AL65" s="410"/>
      <c r="AM65" s="412"/>
      <c r="AN65" s="410"/>
      <c r="AO65" s="412"/>
      <c r="AP65" s="410"/>
      <c r="AQ65" s="412"/>
      <c r="AR65" s="410"/>
    </row>
    <row r="66" spans="1:44" s="389" customFormat="1" ht="36" hidden="1" customHeight="1" x14ac:dyDescent="0.25">
      <c r="A66" s="426" t="s">
        <v>983</v>
      </c>
      <c r="B66" s="412"/>
      <c r="C66" s="412"/>
      <c r="D66" s="412"/>
      <c r="E66" s="412"/>
      <c r="F66" s="412"/>
      <c r="G66" s="412"/>
      <c r="H66" s="412"/>
      <c r="I66" s="412"/>
      <c r="J66" s="410"/>
      <c r="K66" s="412"/>
      <c r="L66" s="410"/>
      <c r="M66" s="412"/>
      <c r="N66" s="410"/>
      <c r="O66" s="412"/>
      <c r="P66" s="410"/>
      <c r="Q66" s="412">
        <v>3000000</v>
      </c>
      <c r="R66" s="410">
        <f t="shared" si="171"/>
        <v>3000000</v>
      </c>
      <c r="S66" s="412"/>
      <c r="T66" s="410">
        <f t="shared" si="172"/>
        <v>3000000</v>
      </c>
      <c r="U66" s="412"/>
      <c r="V66" s="410">
        <f t="shared" si="173"/>
        <v>3000000</v>
      </c>
      <c r="W66" s="412"/>
      <c r="X66" s="410">
        <f t="shared" si="174"/>
        <v>3000000</v>
      </c>
      <c r="Y66" s="412"/>
      <c r="Z66" s="412"/>
      <c r="AA66" s="410"/>
      <c r="AB66" s="412"/>
      <c r="AC66" s="410"/>
      <c r="AD66" s="412"/>
      <c r="AE66" s="410"/>
      <c r="AF66" s="412"/>
      <c r="AG66" s="410"/>
      <c r="AH66" s="421"/>
      <c r="AI66" s="421"/>
      <c r="AJ66" s="421"/>
      <c r="AK66" s="412"/>
      <c r="AL66" s="410"/>
      <c r="AM66" s="412"/>
      <c r="AN66" s="410"/>
      <c r="AO66" s="412"/>
      <c r="AP66" s="410"/>
      <c r="AQ66" s="412"/>
      <c r="AR66" s="410"/>
    </row>
    <row r="67" spans="1:44" s="389" customFormat="1" ht="48.75" hidden="1" customHeight="1" x14ac:dyDescent="0.25">
      <c r="A67" s="426" t="s">
        <v>984</v>
      </c>
      <c r="B67" s="412"/>
      <c r="C67" s="412"/>
      <c r="D67" s="412"/>
      <c r="E67" s="412"/>
      <c r="F67" s="412"/>
      <c r="G67" s="412"/>
      <c r="H67" s="412"/>
      <c r="I67" s="412"/>
      <c r="J67" s="410"/>
      <c r="K67" s="412"/>
      <c r="L67" s="410"/>
      <c r="M67" s="412"/>
      <c r="N67" s="410"/>
      <c r="O67" s="412"/>
      <c r="P67" s="410"/>
      <c r="Q67" s="412">
        <v>5000000</v>
      </c>
      <c r="R67" s="410">
        <f t="shared" si="171"/>
        <v>5000000</v>
      </c>
      <c r="S67" s="412"/>
      <c r="T67" s="410">
        <f t="shared" si="172"/>
        <v>5000000</v>
      </c>
      <c r="U67" s="412"/>
      <c r="V67" s="410">
        <f t="shared" si="173"/>
        <v>5000000</v>
      </c>
      <c r="W67" s="412"/>
      <c r="X67" s="410">
        <f t="shared" si="174"/>
        <v>5000000</v>
      </c>
      <c r="Y67" s="412"/>
      <c r="Z67" s="412"/>
      <c r="AA67" s="410"/>
      <c r="AB67" s="412"/>
      <c r="AC67" s="410"/>
      <c r="AD67" s="412"/>
      <c r="AE67" s="410"/>
      <c r="AF67" s="412"/>
      <c r="AG67" s="410"/>
      <c r="AH67" s="421"/>
      <c r="AI67" s="421"/>
      <c r="AJ67" s="421"/>
      <c r="AK67" s="412"/>
      <c r="AL67" s="410"/>
      <c r="AM67" s="412"/>
      <c r="AN67" s="410"/>
      <c r="AO67" s="412"/>
      <c r="AP67" s="410"/>
      <c r="AQ67" s="412"/>
      <c r="AR67" s="410"/>
    </row>
    <row r="68" spans="1:44" s="389" customFormat="1" ht="48.75" hidden="1" customHeight="1" x14ac:dyDescent="0.25">
      <c r="A68" s="407" t="s">
        <v>880</v>
      </c>
      <c r="B68" s="412"/>
      <c r="C68" s="412"/>
      <c r="D68" s="412"/>
      <c r="E68" s="412"/>
      <c r="F68" s="412"/>
      <c r="G68" s="412"/>
      <c r="H68" s="404">
        <f>H69</f>
        <v>0</v>
      </c>
      <c r="I68" s="404">
        <f>I69</f>
        <v>13850000</v>
      </c>
      <c r="J68" s="404">
        <f t="shared" ref="J68:AR68" si="193">J69</f>
        <v>13850000</v>
      </c>
      <c r="K68" s="404">
        <f>K69</f>
        <v>0</v>
      </c>
      <c r="L68" s="404">
        <f t="shared" si="193"/>
        <v>13850000</v>
      </c>
      <c r="M68" s="404">
        <f>M69</f>
        <v>0</v>
      </c>
      <c r="N68" s="404">
        <f t="shared" si="193"/>
        <v>13850000</v>
      </c>
      <c r="O68" s="404">
        <f>O69</f>
        <v>0</v>
      </c>
      <c r="P68" s="404">
        <f t="shared" si="193"/>
        <v>13850000</v>
      </c>
      <c r="Q68" s="404">
        <f>Q69</f>
        <v>0</v>
      </c>
      <c r="R68" s="404">
        <f t="shared" si="193"/>
        <v>13850000</v>
      </c>
      <c r="S68" s="404">
        <f>S69</f>
        <v>0</v>
      </c>
      <c r="T68" s="404">
        <f t="shared" si="193"/>
        <v>13850000</v>
      </c>
      <c r="U68" s="404">
        <f>U69</f>
        <v>0</v>
      </c>
      <c r="V68" s="404">
        <f t="shared" si="193"/>
        <v>13850000</v>
      </c>
      <c r="W68" s="404">
        <f>W69</f>
        <v>0</v>
      </c>
      <c r="X68" s="404">
        <f t="shared" si="193"/>
        <v>13850000</v>
      </c>
      <c r="Y68" s="404">
        <f t="shared" si="193"/>
        <v>0</v>
      </c>
      <c r="Z68" s="404">
        <f t="shared" si="193"/>
        <v>0</v>
      </c>
      <c r="AA68" s="404">
        <f t="shared" si="193"/>
        <v>0</v>
      </c>
      <c r="AB68" s="404">
        <f t="shared" si="193"/>
        <v>0</v>
      </c>
      <c r="AC68" s="404">
        <f t="shared" si="193"/>
        <v>0</v>
      </c>
      <c r="AD68" s="404">
        <f t="shared" si="193"/>
        <v>0</v>
      </c>
      <c r="AE68" s="404">
        <f t="shared" si="193"/>
        <v>0</v>
      </c>
      <c r="AF68" s="404">
        <f t="shared" si="193"/>
        <v>0</v>
      </c>
      <c r="AG68" s="404">
        <f t="shared" si="193"/>
        <v>0</v>
      </c>
      <c r="AH68" s="404">
        <f t="shared" si="193"/>
        <v>0</v>
      </c>
      <c r="AI68" s="404">
        <f t="shared" si="193"/>
        <v>0</v>
      </c>
      <c r="AJ68" s="404">
        <f t="shared" si="193"/>
        <v>0</v>
      </c>
      <c r="AK68" s="404">
        <f t="shared" si="193"/>
        <v>0</v>
      </c>
      <c r="AL68" s="404">
        <f t="shared" si="193"/>
        <v>0</v>
      </c>
      <c r="AM68" s="404">
        <f t="shared" si="193"/>
        <v>0</v>
      </c>
      <c r="AN68" s="404">
        <f t="shared" si="193"/>
        <v>0</v>
      </c>
      <c r="AO68" s="404">
        <f t="shared" si="193"/>
        <v>0</v>
      </c>
      <c r="AP68" s="404">
        <f t="shared" si="193"/>
        <v>0</v>
      </c>
      <c r="AQ68" s="404">
        <f t="shared" si="193"/>
        <v>0</v>
      </c>
      <c r="AR68" s="404">
        <f t="shared" si="193"/>
        <v>0</v>
      </c>
    </row>
    <row r="69" spans="1:44" s="389" customFormat="1" ht="49.5" hidden="1" customHeight="1" x14ac:dyDescent="0.25">
      <c r="A69" s="409" t="s">
        <v>881</v>
      </c>
      <c r="B69" s="412"/>
      <c r="C69" s="412"/>
      <c r="D69" s="412"/>
      <c r="E69" s="412"/>
      <c r="F69" s="412"/>
      <c r="G69" s="412"/>
      <c r="H69" s="412"/>
      <c r="I69" s="412">
        <v>13850000</v>
      </c>
      <c r="J69" s="410">
        <f t="shared" si="45"/>
        <v>13850000</v>
      </c>
      <c r="K69" s="412"/>
      <c r="L69" s="410">
        <f t="shared" ref="L69" si="194">J69+K69</f>
        <v>13850000</v>
      </c>
      <c r="M69" s="412"/>
      <c r="N69" s="410">
        <f>L69+M69</f>
        <v>13850000</v>
      </c>
      <c r="O69" s="412"/>
      <c r="P69" s="410">
        <f t="shared" ref="P69" si="195">N69+O69</f>
        <v>13850000</v>
      </c>
      <c r="Q69" s="412"/>
      <c r="R69" s="410">
        <f>P69+Q69</f>
        <v>13850000</v>
      </c>
      <c r="S69" s="412"/>
      <c r="T69" s="410">
        <f>R69+S69</f>
        <v>13850000</v>
      </c>
      <c r="U69" s="412"/>
      <c r="V69" s="410">
        <f>T69+U69</f>
        <v>13850000</v>
      </c>
      <c r="W69" s="412"/>
      <c r="X69" s="410">
        <f>V69+W69</f>
        <v>13850000</v>
      </c>
      <c r="Y69" s="412"/>
      <c r="Z69" s="412"/>
      <c r="AA69" s="410">
        <f t="shared" si="175"/>
        <v>0</v>
      </c>
      <c r="AB69" s="412"/>
      <c r="AC69" s="410">
        <f t="shared" ref="AC69" si="196">AA69+AB69</f>
        <v>0</v>
      </c>
      <c r="AD69" s="412"/>
      <c r="AE69" s="410">
        <f t="shared" ref="AE69" si="197">AC69+AD69</f>
        <v>0</v>
      </c>
      <c r="AF69" s="412"/>
      <c r="AG69" s="410">
        <f t="shared" ref="AG69" si="198">AE69+AF69</f>
        <v>0</v>
      </c>
      <c r="AH69" s="421"/>
      <c r="AI69" s="421"/>
      <c r="AJ69" s="421"/>
      <c r="AK69" s="412"/>
      <c r="AL69" s="410">
        <f t="shared" ref="AL69" si="199">AJ69+AK69</f>
        <v>0</v>
      </c>
      <c r="AM69" s="412"/>
      <c r="AN69" s="410">
        <f t="shared" ref="AN69" si="200">AL69+AM69</f>
        <v>0</v>
      </c>
      <c r="AO69" s="412"/>
      <c r="AP69" s="410">
        <f t="shared" ref="AP69" si="201">AN69+AO69</f>
        <v>0</v>
      </c>
      <c r="AQ69" s="412"/>
      <c r="AR69" s="410">
        <f t="shared" ref="AR69" si="202">AP69+AQ69</f>
        <v>0</v>
      </c>
    </row>
    <row r="70" spans="1:44" s="389" customFormat="1" ht="49.5" hidden="1" customHeight="1" x14ac:dyDescent="0.25">
      <c r="A70" s="427" t="s">
        <v>882</v>
      </c>
      <c r="B70" s="412"/>
      <c r="C70" s="412"/>
      <c r="D70" s="412"/>
      <c r="E70" s="412"/>
      <c r="F70" s="412"/>
      <c r="G70" s="412"/>
      <c r="H70" s="412"/>
      <c r="I70" s="412"/>
      <c r="J70" s="410"/>
      <c r="K70" s="412"/>
      <c r="L70" s="410"/>
      <c r="M70" s="412"/>
      <c r="N70" s="410"/>
      <c r="O70" s="412"/>
      <c r="P70" s="413">
        <f>P71</f>
        <v>99750000</v>
      </c>
      <c r="Q70" s="413">
        <f t="shared" ref="Q70:AR70" si="203">Q71</f>
        <v>-31694000</v>
      </c>
      <c r="R70" s="413">
        <f t="shared" si="203"/>
        <v>68056000</v>
      </c>
      <c r="S70" s="413">
        <f t="shared" si="203"/>
        <v>0</v>
      </c>
      <c r="T70" s="413">
        <f t="shared" si="203"/>
        <v>68056000</v>
      </c>
      <c r="U70" s="413">
        <f t="shared" si="203"/>
        <v>0</v>
      </c>
      <c r="V70" s="413">
        <f t="shared" si="203"/>
        <v>68056000</v>
      </c>
      <c r="W70" s="413">
        <f t="shared" si="203"/>
        <v>0</v>
      </c>
      <c r="X70" s="413">
        <f t="shared" si="203"/>
        <v>68056000</v>
      </c>
      <c r="Y70" s="413">
        <f t="shared" si="203"/>
        <v>99000000</v>
      </c>
      <c r="Z70" s="413">
        <f t="shared" si="203"/>
        <v>0</v>
      </c>
      <c r="AA70" s="413">
        <f t="shared" si="203"/>
        <v>99000000</v>
      </c>
      <c r="AB70" s="413">
        <f t="shared" si="203"/>
        <v>0</v>
      </c>
      <c r="AC70" s="413">
        <f t="shared" si="203"/>
        <v>99000000</v>
      </c>
      <c r="AD70" s="413">
        <f t="shared" si="203"/>
        <v>0</v>
      </c>
      <c r="AE70" s="413">
        <f t="shared" si="203"/>
        <v>99000000</v>
      </c>
      <c r="AF70" s="413">
        <f t="shared" si="203"/>
        <v>0</v>
      </c>
      <c r="AG70" s="413">
        <f t="shared" si="203"/>
        <v>99000000</v>
      </c>
      <c r="AH70" s="413">
        <f t="shared" si="203"/>
        <v>0</v>
      </c>
      <c r="AI70" s="413">
        <f t="shared" si="203"/>
        <v>0</v>
      </c>
      <c r="AJ70" s="413">
        <f t="shared" si="203"/>
        <v>102000000</v>
      </c>
      <c r="AK70" s="413">
        <f t="shared" si="203"/>
        <v>0</v>
      </c>
      <c r="AL70" s="413">
        <f t="shared" si="203"/>
        <v>102000000</v>
      </c>
      <c r="AM70" s="413">
        <f t="shared" si="203"/>
        <v>0</v>
      </c>
      <c r="AN70" s="413">
        <f t="shared" si="203"/>
        <v>102000000</v>
      </c>
      <c r="AO70" s="413">
        <f t="shared" si="203"/>
        <v>0</v>
      </c>
      <c r="AP70" s="413">
        <f t="shared" si="203"/>
        <v>102000000</v>
      </c>
      <c r="AQ70" s="413">
        <f t="shared" si="203"/>
        <v>0</v>
      </c>
      <c r="AR70" s="413">
        <f t="shared" si="203"/>
        <v>102000000</v>
      </c>
    </row>
    <row r="71" spans="1:44" s="389" customFormat="1" ht="109.5" hidden="1" customHeight="1" x14ac:dyDescent="0.25">
      <c r="A71" s="416" t="s">
        <v>884</v>
      </c>
      <c r="B71" s="412"/>
      <c r="C71" s="412"/>
      <c r="D71" s="412"/>
      <c r="E71" s="412"/>
      <c r="F71" s="412"/>
      <c r="G71" s="412"/>
      <c r="H71" s="412"/>
      <c r="I71" s="412"/>
      <c r="J71" s="410"/>
      <c r="K71" s="412"/>
      <c r="L71" s="410"/>
      <c r="M71" s="412"/>
      <c r="N71" s="410"/>
      <c r="O71" s="412"/>
      <c r="P71" s="410">
        <v>99750000</v>
      </c>
      <c r="Q71" s="421">
        <v>-31694000</v>
      </c>
      <c r="R71" s="410">
        <f>P71+Q71</f>
        <v>68056000</v>
      </c>
      <c r="S71" s="421"/>
      <c r="T71" s="410">
        <f>R71+S71</f>
        <v>68056000</v>
      </c>
      <c r="U71" s="421"/>
      <c r="V71" s="410">
        <f>T71+U71</f>
        <v>68056000</v>
      </c>
      <c r="W71" s="421"/>
      <c r="X71" s="410">
        <f>V71+W71</f>
        <v>68056000</v>
      </c>
      <c r="Y71" s="428">
        <v>99000000</v>
      </c>
      <c r="Z71" s="421"/>
      <c r="AA71" s="410">
        <f t="shared" ref="AA71" si="204">Y71+Z71</f>
        <v>99000000</v>
      </c>
      <c r="AB71" s="421"/>
      <c r="AC71" s="410">
        <f t="shared" ref="AC71" si="205">AA71+AB71</f>
        <v>99000000</v>
      </c>
      <c r="AD71" s="421"/>
      <c r="AE71" s="410">
        <f t="shared" ref="AE71" si="206">AC71+AD71</f>
        <v>99000000</v>
      </c>
      <c r="AF71" s="421"/>
      <c r="AG71" s="410">
        <f t="shared" ref="AG71" si="207">AE71+AF71</f>
        <v>99000000</v>
      </c>
      <c r="AH71" s="421"/>
      <c r="AI71" s="421"/>
      <c r="AJ71" s="428">
        <v>102000000</v>
      </c>
      <c r="AK71" s="421"/>
      <c r="AL71" s="410">
        <f t="shared" ref="AL71" si="208">AJ71+AK71</f>
        <v>102000000</v>
      </c>
      <c r="AM71" s="421"/>
      <c r="AN71" s="410">
        <f t="shared" ref="AN71" si="209">AL71+AM71</f>
        <v>102000000</v>
      </c>
      <c r="AO71" s="421"/>
      <c r="AP71" s="410">
        <f t="shared" ref="AP71" si="210">AN71+AO71</f>
        <v>102000000</v>
      </c>
      <c r="AQ71" s="421"/>
      <c r="AR71" s="410">
        <f t="shared" ref="AR71" si="211">AP71+AQ71</f>
        <v>102000000</v>
      </c>
    </row>
    <row r="72" spans="1:44" s="389" customFormat="1" ht="23.25" hidden="1" customHeight="1" x14ac:dyDescent="0.25">
      <c r="A72" s="403" t="s">
        <v>735</v>
      </c>
      <c r="B72" s="404">
        <f>B73</f>
        <v>32500000</v>
      </c>
      <c r="C72" s="404"/>
      <c r="D72" s="404">
        <f t="shared" si="118"/>
        <v>32500000</v>
      </c>
      <c r="E72" s="404"/>
      <c r="F72" s="404"/>
      <c r="G72" s="404">
        <f>G73</f>
        <v>0</v>
      </c>
      <c r="H72" s="404">
        <f t="shared" ref="H72:AL72" si="212">H73+H74</f>
        <v>32500000</v>
      </c>
      <c r="I72" s="404">
        <f t="shared" si="212"/>
        <v>188070</v>
      </c>
      <c r="J72" s="404">
        <f t="shared" si="212"/>
        <v>32688070</v>
      </c>
      <c r="K72" s="404">
        <f t="shared" ref="K72:L72" si="213">K73+K74</f>
        <v>0</v>
      </c>
      <c r="L72" s="404">
        <f t="shared" si="213"/>
        <v>32688070</v>
      </c>
      <c r="M72" s="404">
        <f t="shared" ref="M72:N72" si="214">M73+M74</f>
        <v>0</v>
      </c>
      <c r="N72" s="404">
        <f t="shared" si="214"/>
        <v>32688070</v>
      </c>
      <c r="O72" s="404">
        <f t="shared" ref="O72:P72" si="215">O73+O74</f>
        <v>0</v>
      </c>
      <c r="P72" s="404">
        <f t="shared" si="215"/>
        <v>32688070</v>
      </c>
      <c r="Q72" s="404">
        <f t="shared" ref="Q72:R72" si="216">Q73+Q74</f>
        <v>-28500000</v>
      </c>
      <c r="R72" s="404">
        <f t="shared" si="216"/>
        <v>4188070</v>
      </c>
      <c r="S72" s="404">
        <f t="shared" ref="S72:T72" si="217">S73+S74</f>
        <v>0</v>
      </c>
      <c r="T72" s="404">
        <f t="shared" si="217"/>
        <v>4188070</v>
      </c>
      <c r="U72" s="404">
        <f t="shared" ref="U72:V72" si="218">U73+U74</f>
        <v>0</v>
      </c>
      <c r="V72" s="404">
        <f t="shared" si="218"/>
        <v>4188070</v>
      </c>
      <c r="W72" s="404">
        <f t="shared" ref="W72:X72" si="219">W73+W74</f>
        <v>0</v>
      </c>
      <c r="X72" s="404">
        <f t="shared" si="219"/>
        <v>4188070</v>
      </c>
      <c r="Y72" s="404">
        <f t="shared" si="212"/>
        <v>0</v>
      </c>
      <c r="Z72" s="404">
        <f t="shared" si="212"/>
        <v>0</v>
      </c>
      <c r="AA72" s="404">
        <f t="shared" si="212"/>
        <v>0</v>
      </c>
      <c r="AB72" s="404">
        <f t="shared" ref="AB72:AC72" si="220">AB73+AB74</f>
        <v>0</v>
      </c>
      <c r="AC72" s="404">
        <f t="shared" si="220"/>
        <v>0</v>
      </c>
      <c r="AD72" s="404">
        <f t="shared" ref="AD72:AE72" si="221">AD73+AD74</f>
        <v>0</v>
      </c>
      <c r="AE72" s="404">
        <f t="shared" si="221"/>
        <v>0</v>
      </c>
      <c r="AF72" s="404">
        <f t="shared" ref="AF72:AG72" si="222">AF73+AF74</f>
        <v>0</v>
      </c>
      <c r="AG72" s="404">
        <f t="shared" si="222"/>
        <v>0</v>
      </c>
      <c r="AH72" s="404">
        <f t="shared" si="212"/>
        <v>0</v>
      </c>
      <c r="AI72" s="404">
        <f t="shared" si="212"/>
        <v>0</v>
      </c>
      <c r="AJ72" s="404">
        <f t="shared" si="212"/>
        <v>0</v>
      </c>
      <c r="AK72" s="404">
        <f t="shared" si="212"/>
        <v>0</v>
      </c>
      <c r="AL72" s="404">
        <f t="shared" si="212"/>
        <v>0</v>
      </c>
      <c r="AM72" s="404">
        <f t="shared" ref="AM72:AN72" si="223">AM73+AM74</f>
        <v>0</v>
      </c>
      <c r="AN72" s="404">
        <f t="shared" si="223"/>
        <v>0</v>
      </c>
      <c r="AO72" s="404">
        <f t="shared" ref="AO72:AP72" si="224">AO73+AO74</f>
        <v>0</v>
      </c>
      <c r="AP72" s="404">
        <f t="shared" si="224"/>
        <v>0</v>
      </c>
      <c r="AQ72" s="404">
        <f t="shared" ref="AQ72:AR72" si="225">AQ73+AQ74</f>
        <v>0</v>
      </c>
      <c r="AR72" s="404">
        <f t="shared" si="225"/>
        <v>0</v>
      </c>
    </row>
    <row r="73" spans="1:44" s="389" customFormat="1" ht="95.25" hidden="1" customHeight="1" x14ac:dyDescent="0.25">
      <c r="A73" s="429" t="s">
        <v>762</v>
      </c>
      <c r="B73" s="412">
        <v>32500000</v>
      </c>
      <c r="C73" s="412"/>
      <c r="D73" s="412">
        <f t="shared" si="118"/>
        <v>32500000</v>
      </c>
      <c r="E73" s="412"/>
      <c r="F73" s="412"/>
      <c r="G73" s="412"/>
      <c r="H73" s="412">
        <f>D73+G73</f>
        <v>32500000</v>
      </c>
      <c r="I73" s="412"/>
      <c r="J73" s="410">
        <f t="shared" si="45"/>
        <v>32500000</v>
      </c>
      <c r="K73" s="412"/>
      <c r="L73" s="410">
        <f t="shared" ref="L73" si="226">J73+K73</f>
        <v>32500000</v>
      </c>
      <c r="M73" s="412"/>
      <c r="N73" s="410">
        <f>L73+M73</f>
        <v>32500000</v>
      </c>
      <c r="O73" s="412"/>
      <c r="P73" s="410">
        <f t="shared" ref="P73" si="227">N73+O73</f>
        <v>32500000</v>
      </c>
      <c r="Q73" s="412">
        <v>-28500000</v>
      </c>
      <c r="R73" s="410">
        <f>P73+Q73</f>
        <v>4000000</v>
      </c>
      <c r="S73" s="412"/>
      <c r="T73" s="410">
        <f>R73+S73</f>
        <v>4000000</v>
      </c>
      <c r="U73" s="412"/>
      <c r="V73" s="410">
        <f>T73+U73</f>
        <v>4000000</v>
      </c>
      <c r="W73" s="412"/>
      <c r="X73" s="410">
        <f>V73+W73</f>
        <v>4000000</v>
      </c>
      <c r="Y73" s="412"/>
      <c r="Z73" s="412"/>
      <c r="AA73" s="410">
        <f t="shared" ref="AA73" si="228">Y73+Z73</f>
        <v>0</v>
      </c>
      <c r="AB73" s="412"/>
      <c r="AC73" s="410">
        <f t="shared" ref="AC73" si="229">AA73+AB73</f>
        <v>0</v>
      </c>
      <c r="AD73" s="412"/>
      <c r="AE73" s="410">
        <f t="shared" ref="AE73" si="230">AC73+AD73</f>
        <v>0</v>
      </c>
      <c r="AF73" s="412"/>
      <c r="AG73" s="410">
        <f t="shared" ref="AG73" si="231">AE73+AF73</f>
        <v>0</v>
      </c>
      <c r="AH73" s="412"/>
      <c r="AI73" s="412"/>
      <c r="AJ73" s="412"/>
      <c r="AK73" s="412"/>
      <c r="AL73" s="410">
        <f t="shared" ref="AL73" si="232">AJ73+AK73</f>
        <v>0</v>
      </c>
      <c r="AM73" s="412"/>
      <c r="AN73" s="410">
        <f t="shared" ref="AN73" si="233">AL73+AM73</f>
        <v>0</v>
      </c>
      <c r="AO73" s="412"/>
      <c r="AP73" s="410">
        <f t="shared" ref="AP73" si="234">AN73+AO73</f>
        <v>0</v>
      </c>
      <c r="AQ73" s="412"/>
      <c r="AR73" s="410">
        <f t="shared" ref="AR73" si="235">AP73+AQ73</f>
        <v>0</v>
      </c>
    </row>
    <row r="74" spans="1:44" s="389" customFormat="1" ht="21.75" hidden="1" customHeight="1" x14ac:dyDescent="0.25">
      <c r="A74" s="430" t="s">
        <v>837</v>
      </c>
      <c r="B74" s="412"/>
      <c r="C74" s="412"/>
      <c r="D74" s="412"/>
      <c r="E74" s="412"/>
      <c r="F74" s="412"/>
      <c r="G74" s="412"/>
      <c r="H74" s="404">
        <f t="shared" ref="H74:AR74" si="236">H75</f>
        <v>0</v>
      </c>
      <c r="I74" s="404">
        <f t="shared" si="236"/>
        <v>188070</v>
      </c>
      <c r="J74" s="404">
        <f t="shared" si="236"/>
        <v>188070</v>
      </c>
      <c r="K74" s="404">
        <f t="shared" si="236"/>
        <v>0</v>
      </c>
      <c r="L74" s="404">
        <f t="shared" si="236"/>
        <v>188070</v>
      </c>
      <c r="M74" s="404">
        <f t="shared" si="236"/>
        <v>0</v>
      </c>
      <c r="N74" s="404">
        <f t="shared" si="236"/>
        <v>188070</v>
      </c>
      <c r="O74" s="404"/>
      <c r="P74" s="404">
        <f t="shared" si="236"/>
        <v>188070</v>
      </c>
      <c r="Q74" s="404"/>
      <c r="R74" s="404">
        <f t="shared" si="236"/>
        <v>188070</v>
      </c>
      <c r="S74" s="404"/>
      <c r="T74" s="404">
        <f t="shared" si="236"/>
        <v>188070</v>
      </c>
      <c r="U74" s="404"/>
      <c r="V74" s="404">
        <f t="shared" si="236"/>
        <v>188070</v>
      </c>
      <c r="W74" s="404"/>
      <c r="X74" s="404">
        <f t="shared" si="236"/>
        <v>188070</v>
      </c>
      <c r="Y74" s="404">
        <f t="shared" si="236"/>
        <v>0</v>
      </c>
      <c r="Z74" s="404">
        <f t="shared" si="236"/>
        <v>0</v>
      </c>
      <c r="AA74" s="404">
        <f t="shared" si="236"/>
        <v>0</v>
      </c>
      <c r="AB74" s="404">
        <f t="shared" si="236"/>
        <v>0</v>
      </c>
      <c r="AC74" s="404">
        <f t="shared" si="236"/>
        <v>0</v>
      </c>
      <c r="AD74" s="404">
        <f t="shared" si="236"/>
        <v>0</v>
      </c>
      <c r="AE74" s="404">
        <f t="shared" si="236"/>
        <v>0</v>
      </c>
      <c r="AF74" s="404">
        <f t="shared" si="236"/>
        <v>0</v>
      </c>
      <c r="AG74" s="404">
        <f t="shared" si="236"/>
        <v>0</v>
      </c>
      <c r="AH74" s="404">
        <f t="shared" si="236"/>
        <v>0</v>
      </c>
      <c r="AI74" s="404">
        <f t="shared" si="236"/>
        <v>0</v>
      </c>
      <c r="AJ74" s="404">
        <f t="shared" si="236"/>
        <v>0</v>
      </c>
      <c r="AK74" s="404">
        <f t="shared" si="236"/>
        <v>0</v>
      </c>
      <c r="AL74" s="404">
        <f t="shared" si="236"/>
        <v>0</v>
      </c>
      <c r="AM74" s="404">
        <f t="shared" si="236"/>
        <v>0</v>
      </c>
      <c r="AN74" s="404">
        <f t="shared" si="236"/>
        <v>0</v>
      </c>
      <c r="AO74" s="404">
        <f t="shared" si="236"/>
        <v>0</v>
      </c>
      <c r="AP74" s="404">
        <f t="shared" si="236"/>
        <v>0</v>
      </c>
      <c r="AQ74" s="404">
        <f t="shared" si="236"/>
        <v>0</v>
      </c>
      <c r="AR74" s="404">
        <f t="shared" si="236"/>
        <v>0</v>
      </c>
    </row>
    <row r="75" spans="1:44" s="389" customFormat="1" ht="68.25" hidden="1" customHeight="1" x14ac:dyDescent="0.25">
      <c r="A75" s="409" t="s">
        <v>859</v>
      </c>
      <c r="B75" s="412"/>
      <c r="C75" s="412"/>
      <c r="D75" s="412"/>
      <c r="E75" s="412"/>
      <c r="F75" s="412"/>
      <c r="G75" s="412"/>
      <c r="H75" s="412"/>
      <c r="I75" s="412">
        <v>188070</v>
      </c>
      <c r="J75" s="410">
        <f t="shared" si="45"/>
        <v>188070</v>
      </c>
      <c r="K75" s="412"/>
      <c r="L75" s="410">
        <f t="shared" ref="L75" si="237">J75+K75</f>
        <v>188070</v>
      </c>
      <c r="M75" s="412"/>
      <c r="N75" s="410">
        <f>L75+M75</f>
        <v>188070</v>
      </c>
      <c r="O75" s="412"/>
      <c r="P75" s="410">
        <f t="shared" ref="P75" si="238">N75+O75</f>
        <v>188070</v>
      </c>
      <c r="Q75" s="412"/>
      <c r="R75" s="410">
        <f>P75+Q75</f>
        <v>188070</v>
      </c>
      <c r="S75" s="412"/>
      <c r="T75" s="410">
        <f>R75+S75</f>
        <v>188070</v>
      </c>
      <c r="U75" s="412"/>
      <c r="V75" s="410">
        <f>T75+U75</f>
        <v>188070</v>
      </c>
      <c r="W75" s="412"/>
      <c r="X75" s="410">
        <f>V75+W75</f>
        <v>188070</v>
      </c>
      <c r="Y75" s="412"/>
      <c r="Z75" s="412"/>
      <c r="AA75" s="410">
        <f t="shared" ref="AA75" si="239">Y75+Z75</f>
        <v>0</v>
      </c>
      <c r="AB75" s="412"/>
      <c r="AC75" s="410">
        <f t="shared" ref="AC75" si="240">AA75+AB75</f>
        <v>0</v>
      </c>
      <c r="AD75" s="412"/>
      <c r="AE75" s="410">
        <f t="shared" ref="AE75" si="241">AC75+AD75</f>
        <v>0</v>
      </c>
      <c r="AF75" s="412"/>
      <c r="AG75" s="410">
        <f t="shared" ref="AG75" si="242">AE75+AF75</f>
        <v>0</v>
      </c>
      <c r="AH75" s="412"/>
      <c r="AI75" s="412"/>
      <c r="AJ75" s="412"/>
      <c r="AK75" s="412"/>
      <c r="AL75" s="410">
        <f t="shared" ref="AL75" si="243">AJ75+AK75</f>
        <v>0</v>
      </c>
      <c r="AM75" s="412"/>
      <c r="AN75" s="410">
        <f t="shared" ref="AN75" si="244">AL75+AM75</f>
        <v>0</v>
      </c>
      <c r="AO75" s="412"/>
      <c r="AP75" s="410">
        <f t="shared" ref="AP75" si="245">AN75+AO75</f>
        <v>0</v>
      </c>
      <c r="AQ75" s="412"/>
      <c r="AR75" s="410">
        <f t="shared" ref="AR75" si="246">AP75+AQ75</f>
        <v>0</v>
      </c>
    </row>
    <row r="76" spans="1:44" s="389" customFormat="1" ht="36.6" customHeight="1" x14ac:dyDescent="0.25">
      <c r="A76" s="431" t="s">
        <v>566</v>
      </c>
      <c r="B76" s="408">
        <f t="shared" ref="B76:O76" si="247">B77+B100+B102+B105+B119+B126+B132+B137+B144+B147+B148+B153+B242+B368+B371+B374</f>
        <v>1233704600</v>
      </c>
      <c r="C76" s="408">
        <f t="shared" si="247"/>
        <v>456601977</v>
      </c>
      <c r="D76" s="408">
        <f t="shared" si="247"/>
        <v>1690306577</v>
      </c>
      <c r="E76" s="408">
        <f t="shared" si="247"/>
        <v>1206233900</v>
      </c>
      <c r="F76" s="408">
        <f t="shared" si="247"/>
        <v>-68500000</v>
      </c>
      <c r="G76" s="408">
        <f t="shared" si="247"/>
        <v>42376700</v>
      </c>
      <c r="H76" s="408">
        <f t="shared" si="247"/>
        <v>1969723677</v>
      </c>
      <c r="I76" s="408">
        <f t="shared" si="247"/>
        <v>7296309</v>
      </c>
      <c r="J76" s="408">
        <f t="shared" si="247"/>
        <v>1977019986</v>
      </c>
      <c r="K76" s="408">
        <f t="shared" si="247"/>
        <v>70462000</v>
      </c>
      <c r="L76" s="408">
        <f t="shared" si="247"/>
        <v>2047481986</v>
      </c>
      <c r="M76" s="408">
        <f t="shared" si="247"/>
        <v>0</v>
      </c>
      <c r="N76" s="408">
        <f t="shared" si="247"/>
        <v>2047481986</v>
      </c>
      <c r="O76" s="408">
        <f t="shared" si="247"/>
        <v>80000000</v>
      </c>
      <c r="P76" s="408">
        <f t="shared" ref="P76:U76" si="248">P77+P100+P102+P105+P119+P126+P132+P137+P144+P148+P153+P242+P368+P371+P373</f>
        <v>2127481986</v>
      </c>
      <c r="Q76" s="408">
        <f t="shared" si="248"/>
        <v>-264462758</v>
      </c>
      <c r="R76" s="408">
        <f t="shared" si="248"/>
        <v>1863019228</v>
      </c>
      <c r="S76" s="408">
        <f t="shared" si="248"/>
        <v>16233322</v>
      </c>
      <c r="T76" s="408">
        <f t="shared" si="248"/>
        <v>1879252550</v>
      </c>
      <c r="U76" s="408">
        <f t="shared" si="248"/>
        <v>110570000</v>
      </c>
      <c r="V76" s="408">
        <f>V77+V100+V102+V105+V118+V119+V126+V132+V137+V144+V148+V153+V242+V368+V371+V373</f>
        <v>2083522550</v>
      </c>
      <c r="W76" s="408">
        <f>W77+W100+W102+W105+W118+W119+W126+W132+W137+W144+W148+W153+W242+W368+W371+W373</f>
        <v>-41197322</v>
      </c>
      <c r="X76" s="408">
        <f t="shared" ref="X76:AR76" si="249">X77+X100+X102+X105+X118+X119+X126+X132+X137+X144+X148+X153+X242+X368+X371+X373</f>
        <v>2042325228</v>
      </c>
      <c r="Y76" s="408">
        <f t="shared" si="249"/>
        <v>1245468900</v>
      </c>
      <c r="Z76" s="408">
        <f t="shared" si="249"/>
        <v>-12144560</v>
      </c>
      <c r="AA76" s="408">
        <f t="shared" si="249"/>
        <v>1233324340</v>
      </c>
      <c r="AB76" s="408">
        <f t="shared" si="249"/>
        <v>28575587</v>
      </c>
      <c r="AC76" s="408">
        <f t="shared" si="249"/>
        <v>1247499927</v>
      </c>
      <c r="AD76" s="408">
        <f t="shared" si="249"/>
        <v>0</v>
      </c>
      <c r="AE76" s="408">
        <f t="shared" si="249"/>
        <v>1308237865</v>
      </c>
      <c r="AF76" s="408">
        <f t="shared" si="249"/>
        <v>0</v>
      </c>
      <c r="AG76" s="408">
        <f t="shared" si="249"/>
        <v>1308237865</v>
      </c>
      <c r="AH76" s="408">
        <f t="shared" si="249"/>
        <v>642111000</v>
      </c>
      <c r="AI76" s="408">
        <f t="shared" si="249"/>
        <v>0</v>
      </c>
      <c r="AJ76" s="408">
        <f t="shared" si="249"/>
        <v>794076000</v>
      </c>
      <c r="AK76" s="408">
        <f t="shared" si="249"/>
        <v>0</v>
      </c>
      <c r="AL76" s="408">
        <f t="shared" si="249"/>
        <v>794076000</v>
      </c>
      <c r="AM76" s="408">
        <f t="shared" si="249"/>
        <v>0</v>
      </c>
      <c r="AN76" s="408">
        <f t="shared" si="249"/>
        <v>794076000</v>
      </c>
      <c r="AO76" s="408">
        <f t="shared" si="249"/>
        <v>0</v>
      </c>
      <c r="AP76" s="408">
        <f t="shared" si="249"/>
        <v>870348000</v>
      </c>
      <c r="AQ76" s="408">
        <f t="shared" si="249"/>
        <v>0</v>
      </c>
      <c r="AR76" s="408">
        <f t="shared" si="249"/>
        <v>870348000</v>
      </c>
    </row>
    <row r="77" spans="1:44" s="399" customFormat="1" ht="49.95" hidden="1" customHeight="1" x14ac:dyDescent="0.25">
      <c r="A77" s="405" t="s">
        <v>697</v>
      </c>
      <c r="B77" s="408">
        <f>B78</f>
        <v>11700000</v>
      </c>
      <c r="C77" s="408">
        <f>SUM(C78)</f>
        <v>10000000</v>
      </c>
      <c r="D77" s="408">
        <f t="shared" ref="D77" si="250">D78</f>
        <v>21700000</v>
      </c>
      <c r="E77" s="408">
        <f t="shared" ref="E77:AH77" si="251">E78</f>
        <v>11700000</v>
      </c>
      <c r="F77" s="408"/>
      <c r="G77" s="408">
        <f>G78</f>
        <v>0</v>
      </c>
      <c r="H77" s="408">
        <f t="shared" ref="H77:H81" si="252">D77+G77</f>
        <v>21700000</v>
      </c>
      <c r="I77" s="408">
        <f>I78</f>
        <v>0</v>
      </c>
      <c r="J77" s="413">
        <f t="shared" si="45"/>
        <v>21700000</v>
      </c>
      <c r="K77" s="408">
        <f>K78</f>
        <v>0</v>
      </c>
      <c r="L77" s="413">
        <f t="shared" ref="L77:L78" si="253">J77+K77</f>
        <v>21700000</v>
      </c>
      <c r="M77" s="408">
        <f>M78</f>
        <v>0</v>
      </c>
      <c r="N77" s="413">
        <f>N78</f>
        <v>21700000</v>
      </c>
      <c r="O77" s="413">
        <f t="shared" ref="O77:X77" si="254">O78</f>
        <v>0</v>
      </c>
      <c r="P77" s="413">
        <f t="shared" si="254"/>
        <v>21700000</v>
      </c>
      <c r="Q77" s="413">
        <f t="shared" si="254"/>
        <v>0</v>
      </c>
      <c r="R77" s="413">
        <f t="shared" si="254"/>
        <v>21700000</v>
      </c>
      <c r="S77" s="413">
        <f t="shared" si="254"/>
        <v>0</v>
      </c>
      <c r="T77" s="413">
        <f t="shared" si="254"/>
        <v>21700000</v>
      </c>
      <c r="U77" s="413">
        <f t="shared" si="254"/>
        <v>0</v>
      </c>
      <c r="V77" s="413">
        <f t="shared" si="254"/>
        <v>21700000</v>
      </c>
      <c r="W77" s="413">
        <f t="shared" si="254"/>
        <v>0</v>
      </c>
      <c r="X77" s="413">
        <f t="shared" si="254"/>
        <v>21700000</v>
      </c>
      <c r="Y77" s="408">
        <f>E77+F77</f>
        <v>11700000</v>
      </c>
      <c r="Z77" s="408">
        <f>Z78</f>
        <v>0</v>
      </c>
      <c r="AA77" s="413">
        <f t="shared" ref="AA77:AA104" si="255">Y77+Z77</f>
        <v>11700000</v>
      </c>
      <c r="AB77" s="408">
        <f>AB78</f>
        <v>0</v>
      </c>
      <c r="AC77" s="413">
        <f t="shared" ref="AC77" si="256">AC78</f>
        <v>11700000</v>
      </c>
      <c r="AD77" s="408">
        <f>AD78</f>
        <v>0</v>
      </c>
      <c r="AE77" s="413">
        <f t="shared" ref="AE77:AG77" si="257">AE78</f>
        <v>11700000</v>
      </c>
      <c r="AF77" s="408">
        <f>AF78</f>
        <v>0</v>
      </c>
      <c r="AG77" s="413">
        <f t="shared" si="257"/>
        <v>11700000</v>
      </c>
      <c r="AH77" s="408">
        <f t="shared" si="251"/>
        <v>11700000</v>
      </c>
      <c r="AI77" s="408"/>
      <c r="AJ77" s="408">
        <f>AH77+AI77</f>
        <v>11700000</v>
      </c>
      <c r="AK77" s="408">
        <f>AK78</f>
        <v>0</v>
      </c>
      <c r="AL77" s="413">
        <f t="shared" ref="AL77:AL104" si="258">AJ77+AK77</f>
        <v>11700000</v>
      </c>
      <c r="AM77" s="408">
        <f>AM78</f>
        <v>0</v>
      </c>
      <c r="AN77" s="413">
        <f t="shared" ref="AN77" si="259">AN78</f>
        <v>11700000</v>
      </c>
      <c r="AO77" s="408">
        <f>AO78</f>
        <v>0</v>
      </c>
      <c r="AP77" s="413">
        <f t="shared" ref="AP77:AR77" si="260">AP78</f>
        <v>11700000</v>
      </c>
      <c r="AQ77" s="408">
        <f>AQ78</f>
        <v>0</v>
      </c>
      <c r="AR77" s="413">
        <f t="shared" si="260"/>
        <v>11700000</v>
      </c>
    </row>
    <row r="78" spans="1:44" s="390" customFormat="1" ht="33" hidden="1" customHeight="1" x14ac:dyDescent="0.25">
      <c r="A78" s="432" t="s">
        <v>143</v>
      </c>
      <c r="B78" s="433">
        <f>SUM(B79,B85,B87,B89,B96)</f>
        <v>11700000</v>
      </c>
      <c r="C78" s="433">
        <f>SUM(C79,C85,C87,C89,C96)</f>
        <v>10000000</v>
      </c>
      <c r="D78" s="433">
        <f>B78+C78</f>
        <v>21700000</v>
      </c>
      <c r="E78" s="433">
        <f t="shared" ref="E78:AH78" si="261">SUM(E79,E85,E87,E89,E96)</f>
        <v>11700000</v>
      </c>
      <c r="F78" s="433"/>
      <c r="G78" s="433">
        <f>G79+G85+G87+G89+G96</f>
        <v>0</v>
      </c>
      <c r="H78" s="433">
        <f t="shared" si="252"/>
        <v>21700000</v>
      </c>
      <c r="I78" s="433">
        <f>I79+I85+I87+I89+I96</f>
        <v>0</v>
      </c>
      <c r="J78" s="434">
        <f t="shared" si="45"/>
        <v>21700000</v>
      </c>
      <c r="K78" s="433">
        <f>K79+K85+K87+K89+K96</f>
        <v>0</v>
      </c>
      <c r="L78" s="434">
        <f t="shared" si="253"/>
        <v>21700000</v>
      </c>
      <c r="M78" s="433">
        <f>M79+M85+M87+M89+M96</f>
        <v>0</v>
      </c>
      <c r="N78" s="434">
        <f>L78+M78</f>
        <v>21700000</v>
      </c>
      <c r="O78" s="433">
        <f>O79+O85+O87+O89+O96</f>
        <v>0</v>
      </c>
      <c r="P78" s="433">
        <f t="shared" ref="P78:AC78" si="262">P79+P85+P87+P89+P96</f>
        <v>21700000</v>
      </c>
      <c r="Q78" s="433">
        <f t="shared" ref="Q78:X78" si="263">Q79+Q85+Q87+Q89+Q96+Q92+Q94</f>
        <v>0</v>
      </c>
      <c r="R78" s="433">
        <f t="shared" si="263"/>
        <v>21700000</v>
      </c>
      <c r="S78" s="433">
        <f t="shared" si="263"/>
        <v>0</v>
      </c>
      <c r="T78" s="433">
        <f t="shared" si="263"/>
        <v>21700000</v>
      </c>
      <c r="U78" s="433">
        <f t="shared" si="263"/>
        <v>0</v>
      </c>
      <c r="V78" s="433">
        <f t="shared" si="263"/>
        <v>21700000</v>
      </c>
      <c r="W78" s="433">
        <f t="shared" si="263"/>
        <v>0</v>
      </c>
      <c r="X78" s="433">
        <f t="shared" si="263"/>
        <v>21700000</v>
      </c>
      <c r="Y78" s="433">
        <f t="shared" si="262"/>
        <v>11700000</v>
      </c>
      <c r="Z78" s="433">
        <f t="shared" si="262"/>
        <v>0</v>
      </c>
      <c r="AA78" s="433">
        <f t="shared" si="262"/>
        <v>11700000</v>
      </c>
      <c r="AB78" s="433">
        <f t="shared" si="262"/>
        <v>0</v>
      </c>
      <c r="AC78" s="433">
        <f t="shared" si="262"/>
        <v>11700000</v>
      </c>
      <c r="AD78" s="433">
        <f>AD79+AD85+AD87+AD89+AD96</f>
        <v>0</v>
      </c>
      <c r="AE78" s="433">
        <f>AE79+AE85+AE87+AE89+AE94+AE96</f>
        <v>11700000</v>
      </c>
      <c r="AF78" s="433">
        <f t="shared" ref="AF78:AG78" si="264">AF79+AF85+AF87+AF89+AF94+AF96</f>
        <v>0</v>
      </c>
      <c r="AG78" s="433">
        <f t="shared" si="264"/>
        <v>11700000</v>
      </c>
      <c r="AH78" s="433">
        <f t="shared" si="261"/>
        <v>11700000</v>
      </c>
      <c r="AI78" s="433"/>
      <c r="AJ78" s="433">
        <f>AH78+AI78</f>
        <v>11700000</v>
      </c>
      <c r="AK78" s="433">
        <f>AK79+AK85+AK87+AK89+AK96</f>
        <v>0</v>
      </c>
      <c r="AL78" s="434">
        <f t="shared" si="258"/>
        <v>11700000</v>
      </c>
      <c r="AM78" s="433">
        <f>AM79+AM85+AM87+AM89+AM96</f>
        <v>0</v>
      </c>
      <c r="AN78" s="433">
        <f t="shared" ref="AN78" si="265">AN79+AN85+AN87+AN89+AN96</f>
        <v>11700000</v>
      </c>
      <c r="AO78" s="433">
        <f>AO79+AO85+AO87+AO89+AO96</f>
        <v>0</v>
      </c>
      <c r="AP78" s="433">
        <f t="shared" ref="AP78:AR78" si="266">AP79+AP85+AP87+AP89+AP96</f>
        <v>11700000</v>
      </c>
      <c r="AQ78" s="433">
        <f>AQ79+AQ85+AQ87+AQ89+AQ96</f>
        <v>0</v>
      </c>
      <c r="AR78" s="433">
        <f t="shared" si="266"/>
        <v>11700000</v>
      </c>
    </row>
    <row r="79" spans="1:44" s="399" customFormat="1" ht="18" hidden="1" customHeight="1" x14ac:dyDescent="0.25">
      <c r="A79" s="405" t="s">
        <v>456</v>
      </c>
      <c r="B79" s="408">
        <f>SUM(B80:B84)</f>
        <v>3835000</v>
      </c>
      <c r="C79" s="408">
        <f>SUM(C80:C84)</f>
        <v>6240000</v>
      </c>
      <c r="D79" s="408">
        <f>B79+C79</f>
        <v>10075000</v>
      </c>
      <c r="E79" s="408">
        <f t="shared" ref="E79" si="267">SUM(E80:E84)</f>
        <v>8000000</v>
      </c>
      <c r="F79" s="408"/>
      <c r="G79" s="408"/>
      <c r="H79" s="408">
        <f>SUM(H80:H84)</f>
        <v>10075000</v>
      </c>
      <c r="I79" s="408">
        <f>SUM(I80:I84)</f>
        <v>0</v>
      </c>
      <c r="J79" s="408">
        <f t="shared" ref="J79:AL79" si="268">SUM(J80:J84)</f>
        <v>10075000</v>
      </c>
      <c r="K79" s="408">
        <f>SUM(K80:K84)</f>
        <v>0</v>
      </c>
      <c r="L79" s="408">
        <f t="shared" ref="L79:N79" si="269">SUM(L80:L84)</f>
        <v>10075000</v>
      </c>
      <c r="M79" s="408">
        <f>SUM(M80:M84)</f>
        <v>0</v>
      </c>
      <c r="N79" s="408">
        <f t="shared" si="269"/>
        <v>10075000</v>
      </c>
      <c r="O79" s="408"/>
      <c r="P79" s="408">
        <f t="shared" ref="P79:R79" si="270">SUM(P80:P84)</f>
        <v>10075000</v>
      </c>
      <c r="Q79" s="408">
        <f>SUM(Q80:Q84)</f>
        <v>-9405000</v>
      </c>
      <c r="R79" s="408">
        <f t="shared" si="270"/>
        <v>670000</v>
      </c>
      <c r="S79" s="408">
        <f>SUM(S80:S84)</f>
        <v>0</v>
      </c>
      <c r="T79" s="408">
        <f t="shared" ref="T79:V79" si="271">SUM(T80:T84)</f>
        <v>670000</v>
      </c>
      <c r="U79" s="408">
        <f>SUM(U80:U84)</f>
        <v>0</v>
      </c>
      <c r="V79" s="408">
        <f t="shared" si="271"/>
        <v>670000</v>
      </c>
      <c r="W79" s="408">
        <f>SUM(W80:W84)</f>
        <v>0</v>
      </c>
      <c r="X79" s="408">
        <f t="shared" ref="X79" si="272">SUM(X80:X84)</f>
        <v>670000</v>
      </c>
      <c r="Y79" s="408">
        <f t="shared" si="268"/>
        <v>8000000</v>
      </c>
      <c r="Z79" s="408">
        <f t="shared" si="268"/>
        <v>0</v>
      </c>
      <c r="AA79" s="408">
        <f t="shared" si="268"/>
        <v>8000000</v>
      </c>
      <c r="AB79" s="408">
        <f t="shared" ref="AB79:AC79" si="273">SUM(AB80:AB84)</f>
        <v>0</v>
      </c>
      <c r="AC79" s="408">
        <f t="shared" si="273"/>
        <v>8000000</v>
      </c>
      <c r="AD79" s="408">
        <f t="shared" ref="AD79:AE79" si="274">SUM(AD80:AD84)</f>
        <v>0</v>
      </c>
      <c r="AE79" s="408">
        <f t="shared" si="274"/>
        <v>8000000</v>
      </c>
      <c r="AF79" s="408">
        <f t="shared" ref="AF79:AG79" si="275">SUM(AF80:AF84)</f>
        <v>-8000000</v>
      </c>
      <c r="AG79" s="408">
        <f t="shared" si="275"/>
        <v>0</v>
      </c>
      <c r="AH79" s="408">
        <f t="shared" si="268"/>
        <v>0</v>
      </c>
      <c r="AI79" s="408">
        <f t="shared" si="268"/>
        <v>0</v>
      </c>
      <c r="AJ79" s="408">
        <f t="shared" si="268"/>
        <v>0</v>
      </c>
      <c r="AK79" s="408">
        <f t="shared" si="268"/>
        <v>0</v>
      </c>
      <c r="AL79" s="408">
        <f t="shared" si="268"/>
        <v>0</v>
      </c>
      <c r="AM79" s="408">
        <f t="shared" ref="AM79:AN79" si="276">SUM(AM80:AM84)</f>
        <v>0</v>
      </c>
      <c r="AN79" s="408">
        <f t="shared" si="276"/>
        <v>0</v>
      </c>
      <c r="AO79" s="408">
        <f t="shared" ref="AO79:AP79" si="277">SUM(AO80:AO84)</f>
        <v>0</v>
      </c>
      <c r="AP79" s="408">
        <f t="shared" si="277"/>
        <v>0</v>
      </c>
      <c r="AQ79" s="408">
        <f t="shared" ref="AQ79:AR79" si="278">SUM(AQ80:AQ84)</f>
        <v>0</v>
      </c>
      <c r="AR79" s="408">
        <f t="shared" si="278"/>
        <v>0</v>
      </c>
    </row>
    <row r="80" spans="1:44" s="389" customFormat="1" ht="46.5" hidden="1" customHeight="1" x14ac:dyDescent="0.25">
      <c r="A80" s="429" t="s">
        <v>702</v>
      </c>
      <c r="B80" s="412">
        <v>2860000</v>
      </c>
      <c r="C80" s="412">
        <v>6240000</v>
      </c>
      <c r="D80" s="412">
        <f>B80+C80</f>
        <v>9100000</v>
      </c>
      <c r="E80" s="412"/>
      <c r="F80" s="412"/>
      <c r="G80" s="412"/>
      <c r="H80" s="412">
        <f t="shared" si="252"/>
        <v>9100000</v>
      </c>
      <c r="I80" s="412"/>
      <c r="J80" s="410">
        <f t="shared" si="45"/>
        <v>9100000</v>
      </c>
      <c r="K80" s="412"/>
      <c r="L80" s="410">
        <f t="shared" ref="L80:L84" si="279">J80+K80</f>
        <v>9100000</v>
      </c>
      <c r="M80" s="412"/>
      <c r="N80" s="410">
        <f>L80+M80</f>
        <v>9100000</v>
      </c>
      <c r="O80" s="412"/>
      <c r="P80" s="410">
        <f t="shared" ref="P80:P84" si="280">N80+O80</f>
        <v>9100000</v>
      </c>
      <c r="Q80" s="412">
        <v>-9100000</v>
      </c>
      <c r="R80" s="410">
        <f>P80+Q80</f>
        <v>0</v>
      </c>
      <c r="S80" s="412"/>
      <c r="T80" s="410">
        <f>R80+S80</f>
        <v>0</v>
      </c>
      <c r="U80" s="412"/>
      <c r="V80" s="410">
        <f>T80+U80</f>
        <v>0</v>
      </c>
      <c r="W80" s="412"/>
      <c r="X80" s="410">
        <f>V80+W80</f>
        <v>0</v>
      </c>
      <c r="Y80" s="412"/>
      <c r="Z80" s="412"/>
      <c r="AA80" s="410">
        <f t="shared" si="255"/>
        <v>0</v>
      </c>
      <c r="AB80" s="412"/>
      <c r="AC80" s="410">
        <f t="shared" ref="AC80:AC84" si="281">AA80+AB80</f>
        <v>0</v>
      </c>
      <c r="AD80" s="412"/>
      <c r="AE80" s="410">
        <f t="shared" ref="AE80:AE84" si="282">AC80+AD80</f>
        <v>0</v>
      </c>
      <c r="AF80" s="412"/>
      <c r="AG80" s="410">
        <f t="shared" ref="AG80:AG84" si="283">AE80+AF80</f>
        <v>0</v>
      </c>
      <c r="AH80" s="412"/>
      <c r="AI80" s="412"/>
      <c r="AJ80" s="412"/>
      <c r="AK80" s="412"/>
      <c r="AL80" s="410">
        <f t="shared" si="258"/>
        <v>0</v>
      </c>
      <c r="AM80" s="412"/>
      <c r="AN80" s="410">
        <f t="shared" ref="AN80:AN84" si="284">AL80+AM80</f>
        <v>0</v>
      </c>
      <c r="AO80" s="412"/>
      <c r="AP80" s="410">
        <f t="shared" ref="AP80:AP84" si="285">AN80+AO80</f>
        <v>0</v>
      </c>
      <c r="AQ80" s="412"/>
      <c r="AR80" s="410">
        <f t="shared" ref="AR80:AR84" si="286">AP80+AQ80</f>
        <v>0</v>
      </c>
    </row>
    <row r="81" spans="1:44" s="389" customFormat="1" ht="48.75" hidden="1" customHeight="1" x14ac:dyDescent="0.25">
      <c r="A81" s="429" t="s">
        <v>703</v>
      </c>
      <c r="B81" s="412">
        <v>975000</v>
      </c>
      <c r="C81" s="412"/>
      <c r="D81" s="412">
        <f t="shared" ref="D81" si="287">B81+C81</f>
        <v>975000</v>
      </c>
      <c r="E81" s="412"/>
      <c r="F81" s="412"/>
      <c r="G81" s="412"/>
      <c r="H81" s="412">
        <f t="shared" si="252"/>
        <v>975000</v>
      </c>
      <c r="I81" s="412"/>
      <c r="J81" s="410">
        <f t="shared" si="45"/>
        <v>975000</v>
      </c>
      <c r="K81" s="412"/>
      <c r="L81" s="410">
        <f t="shared" si="279"/>
        <v>975000</v>
      </c>
      <c r="M81" s="412"/>
      <c r="N81" s="410">
        <f>L81+M81</f>
        <v>975000</v>
      </c>
      <c r="O81" s="412"/>
      <c r="P81" s="410">
        <f t="shared" si="280"/>
        <v>975000</v>
      </c>
      <c r="Q81" s="412">
        <v>-305000</v>
      </c>
      <c r="R81" s="410">
        <f>P81+Q81</f>
        <v>670000</v>
      </c>
      <c r="S81" s="412"/>
      <c r="T81" s="410">
        <f>R81+S81</f>
        <v>670000</v>
      </c>
      <c r="U81" s="412"/>
      <c r="V81" s="410">
        <f>T81+U81</f>
        <v>670000</v>
      </c>
      <c r="W81" s="412"/>
      <c r="X81" s="410">
        <f>V81+W81</f>
        <v>670000</v>
      </c>
      <c r="Y81" s="412"/>
      <c r="Z81" s="412"/>
      <c r="AA81" s="410">
        <f t="shared" si="255"/>
        <v>0</v>
      </c>
      <c r="AB81" s="412"/>
      <c r="AC81" s="410">
        <f t="shared" si="281"/>
        <v>0</v>
      </c>
      <c r="AD81" s="412"/>
      <c r="AE81" s="410">
        <f t="shared" si="282"/>
        <v>0</v>
      </c>
      <c r="AF81" s="412"/>
      <c r="AG81" s="410">
        <f t="shared" si="283"/>
        <v>0</v>
      </c>
      <c r="AH81" s="412"/>
      <c r="AI81" s="412"/>
      <c r="AJ81" s="412"/>
      <c r="AK81" s="412"/>
      <c r="AL81" s="410">
        <f t="shared" si="258"/>
        <v>0</v>
      </c>
      <c r="AM81" s="412"/>
      <c r="AN81" s="410">
        <f t="shared" si="284"/>
        <v>0</v>
      </c>
      <c r="AO81" s="412"/>
      <c r="AP81" s="410">
        <f t="shared" si="285"/>
        <v>0</v>
      </c>
      <c r="AQ81" s="412"/>
      <c r="AR81" s="410">
        <f t="shared" si="286"/>
        <v>0</v>
      </c>
    </row>
    <row r="82" spans="1:44" s="389" customFormat="1" ht="34.65" hidden="1" customHeight="1" x14ac:dyDescent="0.25">
      <c r="A82" s="429" t="s">
        <v>705</v>
      </c>
      <c r="B82" s="412"/>
      <c r="C82" s="412"/>
      <c r="D82" s="412"/>
      <c r="E82" s="412">
        <v>180000</v>
      </c>
      <c r="F82" s="412"/>
      <c r="G82" s="412"/>
      <c r="H82" s="412"/>
      <c r="I82" s="412"/>
      <c r="J82" s="410">
        <f t="shared" si="45"/>
        <v>0</v>
      </c>
      <c r="K82" s="412"/>
      <c r="L82" s="410">
        <f t="shared" si="279"/>
        <v>0</v>
      </c>
      <c r="M82" s="412"/>
      <c r="N82" s="410">
        <f>L82+M82</f>
        <v>0</v>
      </c>
      <c r="O82" s="412"/>
      <c r="P82" s="410">
        <f t="shared" si="280"/>
        <v>0</v>
      </c>
      <c r="Q82" s="412"/>
      <c r="R82" s="410">
        <f>P82+Q82</f>
        <v>0</v>
      </c>
      <c r="S82" s="412"/>
      <c r="T82" s="410">
        <f>R82+S82</f>
        <v>0</v>
      </c>
      <c r="U82" s="412"/>
      <c r="V82" s="410">
        <f>T82+U82</f>
        <v>0</v>
      </c>
      <c r="W82" s="412"/>
      <c r="X82" s="410">
        <f>V82+W82</f>
        <v>0</v>
      </c>
      <c r="Y82" s="412">
        <f>E82+F82</f>
        <v>180000</v>
      </c>
      <c r="Z82" s="412"/>
      <c r="AA82" s="410">
        <f t="shared" si="255"/>
        <v>180000</v>
      </c>
      <c r="AB82" s="412"/>
      <c r="AC82" s="410">
        <f t="shared" si="281"/>
        <v>180000</v>
      </c>
      <c r="AD82" s="412"/>
      <c r="AE82" s="410">
        <f t="shared" si="282"/>
        <v>180000</v>
      </c>
      <c r="AF82" s="412">
        <v>-180000</v>
      </c>
      <c r="AG82" s="410">
        <f t="shared" si="283"/>
        <v>0</v>
      </c>
      <c r="AH82" s="412"/>
      <c r="AI82" s="412"/>
      <c r="AJ82" s="412"/>
      <c r="AK82" s="412"/>
      <c r="AL82" s="410">
        <f t="shared" si="258"/>
        <v>0</v>
      </c>
      <c r="AM82" s="412"/>
      <c r="AN82" s="410">
        <f t="shared" si="284"/>
        <v>0</v>
      </c>
      <c r="AO82" s="412"/>
      <c r="AP82" s="410">
        <f t="shared" si="285"/>
        <v>0</v>
      </c>
      <c r="AQ82" s="412"/>
      <c r="AR82" s="410">
        <f t="shared" si="286"/>
        <v>0</v>
      </c>
    </row>
    <row r="83" spans="1:44" s="389" customFormat="1" ht="48.75" hidden="1" customHeight="1" x14ac:dyDescent="0.25">
      <c r="A83" s="429" t="s">
        <v>706</v>
      </c>
      <c r="B83" s="412"/>
      <c r="C83" s="412"/>
      <c r="D83" s="412"/>
      <c r="E83" s="412">
        <v>820000</v>
      </c>
      <c r="F83" s="412"/>
      <c r="G83" s="412"/>
      <c r="H83" s="412"/>
      <c r="I83" s="412"/>
      <c r="J83" s="410">
        <f t="shared" si="45"/>
        <v>0</v>
      </c>
      <c r="K83" s="412"/>
      <c r="L83" s="410">
        <f t="shared" si="279"/>
        <v>0</v>
      </c>
      <c r="M83" s="412"/>
      <c r="N83" s="410">
        <f>L83+M83</f>
        <v>0</v>
      </c>
      <c r="O83" s="412"/>
      <c r="P83" s="410">
        <f t="shared" si="280"/>
        <v>0</v>
      </c>
      <c r="Q83" s="412"/>
      <c r="R83" s="410">
        <f>P83+Q83</f>
        <v>0</v>
      </c>
      <c r="S83" s="412"/>
      <c r="T83" s="410">
        <f>R83+S83</f>
        <v>0</v>
      </c>
      <c r="U83" s="412"/>
      <c r="V83" s="410">
        <f>T83+U83</f>
        <v>0</v>
      </c>
      <c r="W83" s="412"/>
      <c r="X83" s="410">
        <f>V83+W83</f>
        <v>0</v>
      </c>
      <c r="Y83" s="412">
        <f>E83+F83</f>
        <v>820000</v>
      </c>
      <c r="Z83" s="412"/>
      <c r="AA83" s="410">
        <f t="shared" si="255"/>
        <v>820000</v>
      </c>
      <c r="AB83" s="412"/>
      <c r="AC83" s="410">
        <f t="shared" si="281"/>
        <v>820000</v>
      </c>
      <c r="AD83" s="412"/>
      <c r="AE83" s="410">
        <f t="shared" si="282"/>
        <v>820000</v>
      </c>
      <c r="AF83" s="412">
        <v>-820000</v>
      </c>
      <c r="AG83" s="410">
        <f t="shared" si="283"/>
        <v>0</v>
      </c>
      <c r="AH83" s="412"/>
      <c r="AI83" s="412"/>
      <c r="AJ83" s="412"/>
      <c r="AK83" s="412"/>
      <c r="AL83" s="410">
        <f t="shared" si="258"/>
        <v>0</v>
      </c>
      <c r="AM83" s="412"/>
      <c r="AN83" s="410">
        <f t="shared" si="284"/>
        <v>0</v>
      </c>
      <c r="AO83" s="412"/>
      <c r="AP83" s="410">
        <f t="shared" si="285"/>
        <v>0</v>
      </c>
      <c r="AQ83" s="412"/>
      <c r="AR83" s="410">
        <f t="shared" si="286"/>
        <v>0</v>
      </c>
    </row>
    <row r="84" spans="1:44" s="389" customFormat="1" ht="48.75" hidden="1" customHeight="1" x14ac:dyDescent="0.25">
      <c r="A84" s="429" t="s">
        <v>702</v>
      </c>
      <c r="B84" s="412"/>
      <c r="C84" s="412"/>
      <c r="D84" s="412"/>
      <c r="E84" s="412">
        <v>7000000</v>
      </c>
      <c r="F84" s="412"/>
      <c r="G84" s="412"/>
      <c r="H84" s="412"/>
      <c r="I84" s="412"/>
      <c r="J84" s="410">
        <f t="shared" si="45"/>
        <v>0</v>
      </c>
      <c r="K84" s="412"/>
      <c r="L84" s="410">
        <f t="shared" si="279"/>
        <v>0</v>
      </c>
      <c r="M84" s="412"/>
      <c r="N84" s="410">
        <f>L84+M84</f>
        <v>0</v>
      </c>
      <c r="O84" s="412"/>
      <c r="P84" s="410">
        <f t="shared" si="280"/>
        <v>0</v>
      </c>
      <c r="Q84" s="412"/>
      <c r="R84" s="410">
        <f>P84+Q84</f>
        <v>0</v>
      </c>
      <c r="S84" s="412"/>
      <c r="T84" s="410">
        <f>R84+S84</f>
        <v>0</v>
      </c>
      <c r="U84" s="412"/>
      <c r="V84" s="410">
        <f>T84+U84</f>
        <v>0</v>
      </c>
      <c r="W84" s="412"/>
      <c r="X84" s="410">
        <f>V84+W84</f>
        <v>0</v>
      </c>
      <c r="Y84" s="412">
        <f>E84+F84</f>
        <v>7000000</v>
      </c>
      <c r="Z84" s="412"/>
      <c r="AA84" s="410">
        <f t="shared" si="255"/>
        <v>7000000</v>
      </c>
      <c r="AB84" s="412"/>
      <c r="AC84" s="410">
        <f t="shared" si="281"/>
        <v>7000000</v>
      </c>
      <c r="AD84" s="412"/>
      <c r="AE84" s="410">
        <f t="shared" si="282"/>
        <v>7000000</v>
      </c>
      <c r="AF84" s="412">
        <v>-7000000</v>
      </c>
      <c r="AG84" s="410">
        <f t="shared" si="283"/>
        <v>0</v>
      </c>
      <c r="AH84" s="412"/>
      <c r="AI84" s="412"/>
      <c r="AJ84" s="412"/>
      <c r="AK84" s="412"/>
      <c r="AL84" s="410">
        <f t="shared" si="258"/>
        <v>0</v>
      </c>
      <c r="AM84" s="412"/>
      <c r="AN84" s="410">
        <f t="shared" si="284"/>
        <v>0</v>
      </c>
      <c r="AO84" s="412"/>
      <c r="AP84" s="410">
        <f t="shared" si="285"/>
        <v>0</v>
      </c>
      <c r="AQ84" s="412"/>
      <c r="AR84" s="410">
        <f t="shared" si="286"/>
        <v>0</v>
      </c>
    </row>
    <row r="85" spans="1:44" s="399" customFormat="1" ht="19.5" hidden="1" customHeight="1" x14ac:dyDescent="0.25">
      <c r="A85" s="405" t="s">
        <v>464</v>
      </c>
      <c r="B85" s="404"/>
      <c r="C85" s="404">
        <f>SUM(C86)</f>
        <v>2945000</v>
      </c>
      <c r="D85" s="404">
        <f>SUM(D86)</f>
        <v>2945000</v>
      </c>
      <c r="E85" s="404"/>
      <c r="F85" s="404"/>
      <c r="G85" s="404"/>
      <c r="H85" s="404">
        <f>H86</f>
        <v>2945000</v>
      </c>
      <c r="I85" s="404">
        <f>I86</f>
        <v>0</v>
      </c>
      <c r="J85" s="404">
        <f t="shared" ref="J85:AR85" si="288">J86</f>
        <v>2945000</v>
      </c>
      <c r="K85" s="404">
        <f>K86</f>
        <v>0</v>
      </c>
      <c r="L85" s="404">
        <f t="shared" si="288"/>
        <v>2945000</v>
      </c>
      <c r="M85" s="404">
        <f>M86</f>
        <v>0</v>
      </c>
      <c r="N85" s="404">
        <f t="shared" si="288"/>
        <v>2945000</v>
      </c>
      <c r="O85" s="404"/>
      <c r="P85" s="404">
        <f t="shared" si="288"/>
        <v>2945000</v>
      </c>
      <c r="Q85" s="404">
        <f>SUM(Q86)</f>
        <v>5945000</v>
      </c>
      <c r="R85" s="404">
        <f t="shared" si="288"/>
        <v>8890000</v>
      </c>
      <c r="S85" s="404">
        <f>SUM(S86)</f>
        <v>0</v>
      </c>
      <c r="T85" s="404">
        <f t="shared" si="288"/>
        <v>8890000</v>
      </c>
      <c r="U85" s="404">
        <f>SUM(U86)</f>
        <v>0</v>
      </c>
      <c r="V85" s="404">
        <f t="shared" si="288"/>
        <v>8890000</v>
      </c>
      <c r="W85" s="404">
        <f>SUM(W86)</f>
        <v>0</v>
      </c>
      <c r="X85" s="404">
        <f t="shared" si="288"/>
        <v>8890000</v>
      </c>
      <c r="Y85" s="404">
        <f t="shared" si="288"/>
        <v>0</v>
      </c>
      <c r="Z85" s="404">
        <f t="shared" si="288"/>
        <v>0</v>
      </c>
      <c r="AA85" s="404">
        <f t="shared" si="288"/>
        <v>0</v>
      </c>
      <c r="AB85" s="404">
        <f t="shared" si="288"/>
        <v>0</v>
      </c>
      <c r="AC85" s="404">
        <f t="shared" si="288"/>
        <v>0</v>
      </c>
      <c r="AD85" s="404">
        <f t="shared" si="288"/>
        <v>0</v>
      </c>
      <c r="AE85" s="404">
        <f t="shared" si="288"/>
        <v>0</v>
      </c>
      <c r="AF85" s="404">
        <f t="shared" si="288"/>
        <v>2000000</v>
      </c>
      <c r="AG85" s="404">
        <f t="shared" si="288"/>
        <v>2000000</v>
      </c>
      <c r="AH85" s="404">
        <f t="shared" si="288"/>
        <v>2000000</v>
      </c>
      <c r="AI85" s="404">
        <f t="shared" si="288"/>
        <v>0</v>
      </c>
      <c r="AJ85" s="404">
        <f t="shared" si="288"/>
        <v>2000000</v>
      </c>
      <c r="AK85" s="404">
        <f t="shared" si="288"/>
        <v>0</v>
      </c>
      <c r="AL85" s="404">
        <f t="shared" si="288"/>
        <v>2000000</v>
      </c>
      <c r="AM85" s="404">
        <f t="shared" si="288"/>
        <v>0</v>
      </c>
      <c r="AN85" s="404">
        <f t="shared" si="288"/>
        <v>2000000</v>
      </c>
      <c r="AO85" s="404">
        <f t="shared" si="288"/>
        <v>0</v>
      </c>
      <c r="AP85" s="404">
        <f t="shared" si="288"/>
        <v>2000000</v>
      </c>
      <c r="AQ85" s="404">
        <f t="shared" si="288"/>
        <v>0</v>
      </c>
      <c r="AR85" s="404">
        <f t="shared" si="288"/>
        <v>2000000</v>
      </c>
    </row>
    <row r="86" spans="1:44" s="389" customFormat="1" ht="30" hidden="1" customHeight="1" x14ac:dyDescent="0.25">
      <c r="A86" s="429" t="s">
        <v>757</v>
      </c>
      <c r="B86" s="412"/>
      <c r="C86" s="412">
        <v>2945000</v>
      </c>
      <c r="D86" s="412">
        <f t="shared" ref="D86:D103" si="289">B86+C86</f>
        <v>2945000</v>
      </c>
      <c r="E86" s="412"/>
      <c r="F86" s="412"/>
      <c r="G86" s="412"/>
      <c r="H86" s="412">
        <f t="shared" ref="H86:H91" si="290">D86+G86</f>
        <v>2945000</v>
      </c>
      <c r="I86" s="412"/>
      <c r="J86" s="410">
        <f t="shared" si="45"/>
        <v>2945000</v>
      </c>
      <c r="K86" s="412"/>
      <c r="L86" s="410">
        <f t="shared" ref="L86" si="291">J86+K86</f>
        <v>2945000</v>
      </c>
      <c r="M86" s="412"/>
      <c r="N86" s="410">
        <f>L86+M86</f>
        <v>2945000</v>
      </c>
      <c r="O86" s="412"/>
      <c r="P86" s="410">
        <f t="shared" ref="P86" si="292">N86+O86</f>
        <v>2945000</v>
      </c>
      <c r="Q86" s="412">
        <v>5945000</v>
      </c>
      <c r="R86" s="410">
        <f>P86+Q86</f>
        <v>8890000</v>
      </c>
      <c r="S86" s="412"/>
      <c r="T86" s="410">
        <f>R86+S86</f>
        <v>8890000</v>
      </c>
      <c r="U86" s="412"/>
      <c r="V86" s="410">
        <f>T86+U86</f>
        <v>8890000</v>
      </c>
      <c r="W86" s="412"/>
      <c r="X86" s="410">
        <f>V86+W86</f>
        <v>8890000</v>
      </c>
      <c r="Y86" s="412"/>
      <c r="Z86" s="412"/>
      <c r="AA86" s="410">
        <f t="shared" si="255"/>
        <v>0</v>
      </c>
      <c r="AB86" s="412"/>
      <c r="AC86" s="410">
        <f t="shared" ref="AC86" si="293">AA86+AB86</f>
        <v>0</v>
      </c>
      <c r="AD86" s="412"/>
      <c r="AE86" s="410">
        <f t="shared" ref="AE86" si="294">AC86+AD86</f>
        <v>0</v>
      </c>
      <c r="AF86" s="412">
        <v>2000000</v>
      </c>
      <c r="AG86" s="410">
        <f t="shared" ref="AG86" si="295">AE86+AF86</f>
        <v>2000000</v>
      </c>
      <c r="AH86" s="412">
        <v>2000000</v>
      </c>
      <c r="AI86" s="412"/>
      <c r="AJ86" s="412">
        <f>AH86+AI86</f>
        <v>2000000</v>
      </c>
      <c r="AK86" s="412"/>
      <c r="AL86" s="410">
        <f t="shared" si="258"/>
        <v>2000000</v>
      </c>
      <c r="AM86" s="412"/>
      <c r="AN86" s="410">
        <f t="shared" ref="AN86" si="296">AL86+AM86</f>
        <v>2000000</v>
      </c>
      <c r="AO86" s="412"/>
      <c r="AP86" s="410">
        <f t="shared" ref="AP86" si="297">AN86+AO86</f>
        <v>2000000</v>
      </c>
      <c r="AQ86" s="412"/>
      <c r="AR86" s="410">
        <f t="shared" ref="AR86" si="298">AP86+AQ86</f>
        <v>2000000</v>
      </c>
    </row>
    <row r="87" spans="1:44" s="399" customFormat="1" ht="17.25" hidden="1" customHeight="1" x14ac:dyDescent="0.25">
      <c r="A87" s="405" t="s">
        <v>676</v>
      </c>
      <c r="B87" s="404">
        <f>SUM(B88)</f>
        <v>1560000</v>
      </c>
      <c r="C87" s="404">
        <f>SUM(C88)</f>
        <v>0</v>
      </c>
      <c r="D87" s="404">
        <f t="shared" si="289"/>
        <v>1560000</v>
      </c>
      <c r="E87" s="404">
        <f t="shared" ref="E87" si="299">SUM(E88)</f>
        <v>3700000</v>
      </c>
      <c r="F87" s="404"/>
      <c r="G87" s="404"/>
      <c r="H87" s="404">
        <f>H88</f>
        <v>1560000</v>
      </c>
      <c r="I87" s="404">
        <f>I88</f>
        <v>0</v>
      </c>
      <c r="J87" s="404">
        <f t="shared" ref="J87:AR87" si="300">J88</f>
        <v>1560000</v>
      </c>
      <c r="K87" s="404">
        <f>K88</f>
        <v>0</v>
      </c>
      <c r="L87" s="404">
        <f t="shared" si="300"/>
        <v>1560000</v>
      </c>
      <c r="M87" s="404">
        <f>M88</f>
        <v>0</v>
      </c>
      <c r="N87" s="404">
        <f t="shared" si="300"/>
        <v>1560000</v>
      </c>
      <c r="O87" s="404"/>
      <c r="P87" s="404">
        <f t="shared" si="300"/>
        <v>1560000</v>
      </c>
      <c r="Q87" s="404">
        <f>SUM(Q88)</f>
        <v>2140000</v>
      </c>
      <c r="R87" s="404">
        <f t="shared" si="300"/>
        <v>3700000</v>
      </c>
      <c r="S87" s="404">
        <f>SUM(S88)</f>
        <v>0</v>
      </c>
      <c r="T87" s="404">
        <f t="shared" si="300"/>
        <v>3700000</v>
      </c>
      <c r="U87" s="404">
        <f>SUM(U88)</f>
        <v>0</v>
      </c>
      <c r="V87" s="404">
        <f t="shared" si="300"/>
        <v>3700000</v>
      </c>
      <c r="W87" s="404">
        <f>SUM(W88)</f>
        <v>0</v>
      </c>
      <c r="X87" s="404">
        <f t="shared" si="300"/>
        <v>3700000</v>
      </c>
      <c r="Y87" s="404">
        <f t="shared" si="300"/>
        <v>3700000</v>
      </c>
      <c r="Z87" s="404">
        <f t="shared" si="300"/>
        <v>0</v>
      </c>
      <c r="AA87" s="404">
        <f t="shared" si="300"/>
        <v>3700000</v>
      </c>
      <c r="AB87" s="404">
        <f t="shared" si="300"/>
        <v>0</v>
      </c>
      <c r="AC87" s="404">
        <f t="shared" si="300"/>
        <v>3700000</v>
      </c>
      <c r="AD87" s="404">
        <f t="shared" si="300"/>
        <v>0</v>
      </c>
      <c r="AE87" s="404">
        <f t="shared" si="300"/>
        <v>3700000</v>
      </c>
      <c r="AF87" s="404">
        <f t="shared" si="300"/>
        <v>-3300000</v>
      </c>
      <c r="AG87" s="404">
        <f t="shared" si="300"/>
        <v>400000</v>
      </c>
      <c r="AH87" s="404">
        <f t="shared" si="300"/>
        <v>0</v>
      </c>
      <c r="AI87" s="404">
        <f t="shared" si="300"/>
        <v>0</v>
      </c>
      <c r="AJ87" s="404">
        <f t="shared" si="300"/>
        <v>0</v>
      </c>
      <c r="AK87" s="404">
        <f t="shared" si="300"/>
        <v>0</v>
      </c>
      <c r="AL87" s="404">
        <f t="shared" si="300"/>
        <v>0</v>
      </c>
      <c r="AM87" s="404">
        <f t="shared" si="300"/>
        <v>0</v>
      </c>
      <c r="AN87" s="404">
        <f t="shared" si="300"/>
        <v>0</v>
      </c>
      <c r="AO87" s="404">
        <f t="shared" si="300"/>
        <v>0</v>
      </c>
      <c r="AP87" s="404">
        <f t="shared" si="300"/>
        <v>0</v>
      </c>
      <c r="AQ87" s="404">
        <f t="shared" si="300"/>
        <v>0</v>
      </c>
      <c r="AR87" s="404">
        <f t="shared" si="300"/>
        <v>0</v>
      </c>
    </row>
    <row r="88" spans="1:44" s="389" customFormat="1" ht="81.75" hidden="1" customHeight="1" x14ac:dyDescent="0.25">
      <c r="A88" s="429" t="s">
        <v>704</v>
      </c>
      <c r="B88" s="412">
        <v>1560000</v>
      </c>
      <c r="C88" s="412"/>
      <c r="D88" s="412">
        <f t="shared" si="289"/>
        <v>1560000</v>
      </c>
      <c r="E88" s="412">
        <v>3700000</v>
      </c>
      <c r="F88" s="412"/>
      <c r="G88" s="412"/>
      <c r="H88" s="412">
        <f t="shared" si="290"/>
        <v>1560000</v>
      </c>
      <c r="I88" s="412"/>
      <c r="J88" s="410">
        <f t="shared" si="45"/>
        <v>1560000</v>
      </c>
      <c r="K88" s="412"/>
      <c r="L88" s="410">
        <f t="shared" ref="L88" si="301">J88+K88</f>
        <v>1560000</v>
      </c>
      <c r="M88" s="412"/>
      <c r="N88" s="410">
        <f>L88+M88</f>
        <v>1560000</v>
      </c>
      <c r="O88" s="412"/>
      <c r="P88" s="410">
        <f t="shared" ref="P88" si="302">N88+O88</f>
        <v>1560000</v>
      </c>
      <c r="Q88" s="412">
        <v>2140000</v>
      </c>
      <c r="R88" s="410">
        <f>P88+Q88</f>
        <v>3700000</v>
      </c>
      <c r="S88" s="412"/>
      <c r="T88" s="410">
        <f>R88+S88</f>
        <v>3700000</v>
      </c>
      <c r="U88" s="412"/>
      <c r="V88" s="410">
        <f>T88+U88</f>
        <v>3700000</v>
      </c>
      <c r="W88" s="412"/>
      <c r="X88" s="410">
        <f>V88+W88</f>
        <v>3700000</v>
      </c>
      <c r="Y88" s="412">
        <f>E88+F88</f>
        <v>3700000</v>
      </c>
      <c r="Z88" s="412"/>
      <c r="AA88" s="410">
        <f t="shared" si="255"/>
        <v>3700000</v>
      </c>
      <c r="AB88" s="412"/>
      <c r="AC88" s="410">
        <f t="shared" ref="AC88" si="303">AA88+AB88</f>
        <v>3700000</v>
      </c>
      <c r="AD88" s="412"/>
      <c r="AE88" s="410">
        <f t="shared" ref="AE88" si="304">AC88+AD88</f>
        <v>3700000</v>
      </c>
      <c r="AF88" s="412">
        <v>-3300000</v>
      </c>
      <c r="AG88" s="410">
        <f t="shared" ref="AG88" si="305">AE88+AF88</f>
        <v>400000</v>
      </c>
      <c r="AH88" s="412"/>
      <c r="AI88" s="412"/>
      <c r="AJ88" s="412"/>
      <c r="AK88" s="412"/>
      <c r="AL88" s="410">
        <f t="shared" si="258"/>
        <v>0</v>
      </c>
      <c r="AM88" s="412"/>
      <c r="AN88" s="410">
        <f t="shared" ref="AN88" si="306">AL88+AM88</f>
        <v>0</v>
      </c>
      <c r="AO88" s="412"/>
      <c r="AP88" s="410">
        <f t="shared" ref="AP88" si="307">AN88+AO88</f>
        <v>0</v>
      </c>
      <c r="AQ88" s="412"/>
      <c r="AR88" s="410">
        <f t="shared" ref="AR88" si="308">AP88+AQ88</f>
        <v>0</v>
      </c>
    </row>
    <row r="89" spans="1:44" s="399" customFormat="1" ht="18" hidden="1" customHeight="1" x14ac:dyDescent="0.25">
      <c r="A89" s="405" t="s">
        <v>461</v>
      </c>
      <c r="B89" s="404">
        <f>SUM(B90:B91)</f>
        <v>6305000</v>
      </c>
      <c r="C89" s="404">
        <f>SUM(C90,C91)</f>
        <v>0</v>
      </c>
      <c r="D89" s="404">
        <f t="shared" si="289"/>
        <v>6305000</v>
      </c>
      <c r="E89" s="404"/>
      <c r="F89" s="404"/>
      <c r="G89" s="404"/>
      <c r="H89" s="404">
        <f>H90+H91</f>
        <v>6305000</v>
      </c>
      <c r="I89" s="404">
        <f>I90+I91</f>
        <v>0</v>
      </c>
      <c r="J89" s="404">
        <f t="shared" ref="J89:AL89" si="309">J90+J91</f>
        <v>6305000</v>
      </c>
      <c r="K89" s="404">
        <f>K90+K91</f>
        <v>0</v>
      </c>
      <c r="L89" s="404">
        <f t="shared" ref="L89:N89" si="310">L90+L91</f>
        <v>6305000</v>
      </c>
      <c r="M89" s="404">
        <f>M90+M91</f>
        <v>0</v>
      </c>
      <c r="N89" s="404">
        <f t="shared" si="310"/>
        <v>6305000</v>
      </c>
      <c r="O89" s="404"/>
      <c r="P89" s="404">
        <f t="shared" ref="P89:R89" si="311">P90+P91</f>
        <v>6305000</v>
      </c>
      <c r="Q89" s="404">
        <f>SUM(Q90)</f>
        <v>225000</v>
      </c>
      <c r="R89" s="404">
        <f t="shared" si="311"/>
        <v>6530000</v>
      </c>
      <c r="S89" s="404">
        <f>SUM(S90)</f>
        <v>0</v>
      </c>
      <c r="T89" s="404">
        <f t="shared" ref="T89:V89" si="312">T90+T91</f>
        <v>6530000</v>
      </c>
      <c r="U89" s="404">
        <f>SUM(U90)</f>
        <v>0</v>
      </c>
      <c r="V89" s="404">
        <f t="shared" si="312"/>
        <v>6530000</v>
      </c>
      <c r="W89" s="404">
        <f>SUM(W90)</f>
        <v>0</v>
      </c>
      <c r="X89" s="404">
        <f t="shared" ref="X89" si="313">X90+X91</f>
        <v>6530000</v>
      </c>
      <c r="Y89" s="404">
        <f t="shared" si="309"/>
        <v>0</v>
      </c>
      <c r="Z89" s="404">
        <f t="shared" si="309"/>
        <v>0</v>
      </c>
      <c r="AA89" s="404">
        <f t="shared" si="309"/>
        <v>0</v>
      </c>
      <c r="AB89" s="404">
        <f t="shared" ref="AB89:AC89" si="314">AB90+AB91</f>
        <v>0</v>
      </c>
      <c r="AC89" s="404">
        <f t="shared" si="314"/>
        <v>0</v>
      </c>
      <c r="AD89" s="404">
        <f t="shared" ref="AD89:AE89" si="315">AD90+AD91</f>
        <v>0</v>
      </c>
      <c r="AE89" s="404">
        <f t="shared" si="315"/>
        <v>0</v>
      </c>
      <c r="AF89" s="404">
        <f t="shared" ref="AF89:AG89" si="316">AF90+AF91</f>
        <v>0</v>
      </c>
      <c r="AG89" s="404">
        <f t="shared" si="316"/>
        <v>0</v>
      </c>
      <c r="AH89" s="404">
        <f t="shared" si="309"/>
        <v>0</v>
      </c>
      <c r="AI89" s="404">
        <f t="shared" si="309"/>
        <v>0</v>
      </c>
      <c r="AJ89" s="404">
        <f t="shared" si="309"/>
        <v>0</v>
      </c>
      <c r="AK89" s="404">
        <f t="shared" si="309"/>
        <v>0</v>
      </c>
      <c r="AL89" s="404">
        <f t="shared" si="309"/>
        <v>0</v>
      </c>
      <c r="AM89" s="404">
        <f t="shared" ref="AM89:AN89" si="317">AM90+AM91</f>
        <v>0</v>
      </c>
      <c r="AN89" s="404">
        <f t="shared" si="317"/>
        <v>0</v>
      </c>
      <c r="AO89" s="404">
        <f t="shared" ref="AO89:AP89" si="318">AO90+AO91</f>
        <v>0</v>
      </c>
      <c r="AP89" s="404">
        <f t="shared" si="318"/>
        <v>0</v>
      </c>
      <c r="AQ89" s="404">
        <f t="shared" ref="AQ89:AR89" si="319">AQ90+AQ91</f>
        <v>0</v>
      </c>
      <c r="AR89" s="404">
        <f t="shared" si="319"/>
        <v>0</v>
      </c>
    </row>
    <row r="90" spans="1:44" s="389" customFormat="1" ht="35.4" hidden="1" customHeight="1" x14ac:dyDescent="0.25">
      <c r="A90" s="429" t="s">
        <v>701</v>
      </c>
      <c r="B90" s="435">
        <v>975000</v>
      </c>
      <c r="C90" s="435"/>
      <c r="D90" s="435">
        <f t="shared" si="289"/>
        <v>975000</v>
      </c>
      <c r="E90" s="435"/>
      <c r="F90" s="435"/>
      <c r="G90" s="435"/>
      <c r="H90" s="435">
        <f t="shared" si="290"/>
        <v>975000</v>
      </c>
      <c r="I90" s="435"/>
      <c r="J90" s="410">
        <f t="shared" si="45"/>
        <v>975000</v>
      </c>
      <c r="K90" s="435"/>
      <c r="L90" s="410">
        <f t="shared" ref="L90:L91" si="320">J90+K90</f>
        <v>975000</v>
      </c>
      <c r="M90" s="435"/>
      <c r="N90" s="410">
        <f>L90+M90</f>
        <v>975000</v>
      </c>
      <c r="O90" s="435"/>
      <c r="P90" s="410">
        <f t="shared" ref="P90:P91" si="321">N90+O90</f>
        <v>975000</v>
      </c>
      <c r="Q90" s="435">
        <v>225000</v>
      </c>
      <c r="R90" s="410">
        <f t="shared" ref="R90:R95" si="322">P90+Q90</f>
        <v>1200000</v>
      </c>
      <c r="S90" s="435"/>
      <c r="T90" s="410">
        <f t="shared" ref="T90:T95" si="323">R90+S90</f>
        <v>1200000</v>
      </c>
      <c r="U90" s="435"/>
      <c r="V90" s="410">
        <f t="shared" ref="V90:V95" si="324">T90+U90</f>
        <v>1200000</v>
      </c>
      <c r="W90" s="435"/>
      <c r="X90" s="410">
        <f t="shared" ref="X90:X95" si="325">V90+W90</f>
        <v>1200000</v>
      </c>
      <c r="Y90" s="435"/>
      <c r="Z90" s="435"/>
      <c r="AA90" s="410">
        <f t="shared" si="255"/>
        <v>0</v>
      </c>
      <c r="AB90" s="435"/>
      <c r="AC90" s="410">
        <f t="shared" ref="AC90:AC91" si="326">AA90+AB90</f>
        <v>0</v>
      </c>
      <c r="AD90" s="435"/>
      <c r="AE90" s="410">
        <f t="shared" ref="AE90:AE91" si="327">AC90+AD90</f>
        <v>0</v>
      </c>
      <c r="AF90" s="435"/>
      <c r="AG90" s="410">
        <f t="shared" ref="AG90:AG95" si="328">AE90+AF90</f>
        <v>0</v>
      </c>
      <c r="AH90" s="435"/>
      <c r="AI90" s="435"/>
      <c r="AJ90" s="435"/>
      <c r="AK90" s="435"/>
      <c r="AL90" s="410">
        <f t="shared" si="258"/>
        <v>0</v>
      </c>
      <c r="AM90" s="435"/>
      <c r="AN90" s="410">
        <f t="shared" ref="AN90:AN91" si="329">AL90+AM90</f>
        <v>0</v>
      </c>
      <c r="AO90" s="435"/>
      <c r="AP90" s="410">
        <f t="shared" ref="AP90:AP91" si="330">AN90+AO90</f>
        <v>0</v>
      </c>
      <c r="AQ90" s="435"/>
      <c r="AR90" s="410">
        <f t="shared" ref="AR90:AR91" si="331">AP90+AQ90</f>
        <v>0</v>
      </c>
    </row>
    <row r="91" spans="1:44" s="389" customFormat="1" ht="50.4" hidden="1" customHeight="1" x14ac:dyDescent="0.25">
      <c r="A91" s="416" t="s">
        <v>759</v>
      </c>
      <c r="B91" s="412">
        <v>5330000</v>
      </c>
      <c r="C91" s="412"/>
      <c r="D91" s="435">
        <f t="shared" si="289"/>
        <v>5330000</v>
      </c>
      <c r="E91" s="412"/>
      <c r="F91" s="412"/>
      <c r="G91" s="412"/>
      <c r="H91" s="435">
        <f t="shared" si="290"/>
        <v>5330000</v>
      </c>
      <c r="I91" s="412"/>
      <c r="J91" s="410">
        <f t="shared" si="45"/>
        <v>5330000</v>
      </c>
      <c r="K91" s="412"/>
      <c r="L91" s="410">
        <f t="shared" si="320"/>
        <v>5330000</v>
      </c>
      <c r="M91" s="412"/>
      <c r="N91" s="410">
        <f>L91+M91</f>
        <v>5330000</v>
      </c>
      <c r="O91" s="412"/>
      <c r="P91" s="410">
        <f t="shared" si="321"/>
        <v>5330000</v>
      </c>
      <c r="Q91" s="412"/>
      <c r="R91" s="410">
        <f t="shared" si="322"/>
        <v>5330000</v>
      </c>
      <c r="S91" s="412"/>
      <c r="T91" s="410">
        <f t="shared" si="323"/>
        <v>5330000</v>
      </c>
      <c r="U91" s="412"/>
      <c r="V91" s="410">
        <f t="shared" si="324"/>
        <v>5330000</v>
      </c>
      <c r="W91" s="412"/>
      <c r="X91" s="410">
        <f t="shared" si="325"/>
        <v>5330000</v>
      </c>
      <c r="Y91" s="412"/>
      <c r="Z91" s="412"/>
      <c r="AA91" s="410">
        <f t="shared" si="255"/>
        <v>0</v>
      </c>
      <c r="AB91" s="412"/>
      <c r="AC91" s="410">
        <f t="shared" si="326"/>
        <v>0</v>
      </c>
      <c r="AD91" s="412"/>
      <c r="AE91" s="410">
        <f t="shared" si="327"/>
        <v>0</v>
      </c>
      <c r="AF91" s="412"/>
      <c r="AG91" s="410">
        <f t="shared" si="328"/>
        <v>0</v>
      </c>
      <c r="AH91" s="412"/>
      <c r="AI91" s="412"/>
      <c r="AJ91" s="412"/>
      <c r="AK91" s="412"/>
      <c r="AL91" s="410">
        <f t="shared" si="258"/>
        <v>0</v>
      </c>
      <c r="AM91" s="412"/>
      <c r="AN91" s="410">
        <f t="shared" si="329"/>
        <v>0</v>
      </c>
      <c r="AO91" s="412"/>
      <c r="AP91" s="410">
        <f t="shared" si="330"/>
        <v>0</v>
      </c>
      <c r="AQ91" s="412"/>
      <c r="AR91" s="410">
        <f t="shared" si="331"/>
        <v>0</v>
      </c>
    </row>
    <row r="92" spans="1:44" s="389" customFormat="1" ht="18.75" hidden="1" customHeight="1" x14ac:dyDescent="0.25">
      <c r="A92" s="436" t="s">
        <v>458</v>
      </c>
      <c r="B92" s="412"/>
      <c r="C92" s="412"/>
      <c r="D92" s="435"/>
      <c r="E92" s="412"/>
      <c r="F92" s="412"/>
      <c r="G92" s="412"/>
      <c r="H92" s="435"/>
      <c r="I92" s="412"/>
      <c r="J92" s="410"/>
      <c r="K92" s="412"/>
      <c r="L92" s="410"/>
      <c r="M92" s="412"/>
      <c r="N92" s="410"/>
      <c r="O92" s="412"/>
      <c r="P92" s="413">
        <f>SUM(P93)</f>
        <v>0</v>
      </c>
      <c r="Q92" s="413">
        <f>SUM(Q93)</f>
        <v>810000</v>
      </c>
      <c r="R92" s="413">
        <f t="shared" si="322"/>
        <v>810000</v>
      </c>
      <c r="S92" s="413">
        <f>SUM(S93)</f>
        <v>0</v>
      </c>
      <c r="T92" s="413">
        <f t="shared" si="323"/>
        <v>810000</v>
      </c>
      <c r="U92" s="413">
        <f>SUM(U93)</f>
        <v>0</v>
      </c>
      <c r="V92" s="413">
        <f t="shared" si="324"/>
        <v>810000</v>
      </c>
      <c r="W92" s="413">
        <f>SUM(W93)</f>
        <v>0</v>
      </c>
      <c r="X92" s="413">
        <f t="shared" si="325"/>
        <v>810000</v>
      </c>
      <c r="Y92" s="412"/>
      <c r="Z92" s="412"/>
      <c r="AA92" s="410"/>
      <c r="AB92" s="412"/>
      <c r="AC92" s="410"/>
      <c r="AD92" s="412"/>
      <c r="AE92" s="410"/>
      <c r="AF92" s="412"/>
      <c r="AG92" s="410"/>
      <c r="AH92" s="412"/>
      <c r="AI92" s="412"/>
      <c r="AJ92" s="412"/>
      <c r="AK92" s="412"/>
      <c r="AL92" s="410"/>
      <c r="AM92" s="412"/>
      <c r="AN92" s="410"/>
      <c r="AO92" s="412"/>
      <c r="AP92" s="410"/>
      <c r="AQ92" s="412"/>
      <c r="AR92" s="410"/>
    </row>
    <row r="93" spans="1:44" s="389" customFormat="1" ht="85.5" hidden="1" customHeight="1" x14ac:dyDescent="0.25">
      <c r="A93" s="429" t="s">
        <v>978</v>
      </c>
      <c r="B93" s="437"/>
      <c r="C93" s="412"/>
      <c r="D93" s="435"/>
      <c r="E93" s="412"/>
      <c r="F93" s="412"/>
      <c r="G93" s="412"/>
      <c r="H93" s="435"/>
      <c r="I93" s="412"/>
      <c r="J93" s="410"/>
      <c r="K93" s="412"/>
      <c r="L93" s="410"/>
      <c r="M93" s="412"/>
      <c r="N93" s="410"/>
      <c r="O93" s="412"/>
      <c r="P93" s="410"/>
      <c r="Q93" s="412">
        <v>810000</v>
      </c>
      <c r="R93" s="410">
        <f t="shared" si="322"/>
        <v>810000</v>
      </c>
      <c r="S93" s="412"/>
      <c r="T93" s="410">
        <f t="shared" si="323"/>
        <v>810000</v>
      </c>
      <c r="U93" s="412"/>
      <c r="V93" s="410">
        <f t="shared" si="324"/>
        <v>810000</v>
      </c>
      <c r="W93" s="412"/>
      <c r="X93" s="410">
        <f t="shared" si="325"/>
        <v>810000</v>
      </c>
      <c r="Y93" s="412"/>
      <c r="Z93" s="412"/>
      <c r="AA93" s="410"/>
      <c r="AB93" s="412"/>
      <c r="AC93" s="410"/>
      <c r="AD93" s="412"/>
      <c r="AE93" s="410"/>
      <c r="AF93" s="412"/>
      <c r="AG93" s="410">
        <f t="shared" si="328"/>
        <v>0</v>
      </c>
      <c r="AH93" s="412"/>
      <c r="AI93" s="412"/>
      <c r="AJ93" s="412"/>
      <c r="AK93" s="412"/>
      <c r="AL93" s="410"/>
      <c r="AM93" s="412"/>
      <c r="AN93" s="410"/>
      <c r="AO93" s="412"/>
      <c r="AP93" s="410"/>
      <c r="AQ93" s="412"/>
      <c r="AR93" s="410"/>
    </row>
    <row r="94" spans="1:44" s="389" customFormat="1" ht="19.5" hidden="1" customHeight="1" x14ac:dyDescent="0.25">
      <c r="A94" s="438" t="s">
        <v>979</v>
      </c>
      <c r="B94" s="412"/>
      <c r="C94" s="412"/>
      <c r="D94" s="435"/>
      <c r="E94" s="412"/>
      <c r="F94" s="412"/>
      <c r="G94" s="412"/>
      <c r="H94" s="435"/>
      <c r="I94" s="412"/>
      <c r="J94" s="410"/>
      <c r="K94" s="412"/>
      <c r="L94" s="410"/>
      <c r="M94" s="412"/>
      <c r="N94" s="410"/>
      <c r="O94" s="412"/>
      <c r="P94" s="413">
        <f>SUM(P95)</f>
        <v>0</v>
      </c>
      <c r="Q94" s="413">
        <f>SUM(Q95)</f>
        <v>1100000</v>
      </c>
      <c r="R94" s="413">
        <f t="shared" si="322"/>
        <v>1100000</v>
      </c>
      <c r="S94" s="413">
        <f>SUM(S95)</f>
        <v>0</v>
      </c>
      <c r="T94" s="413">
        <f t="shared" si="323"/>
        <v>1100000</v>
      </c>
      <c r="U94" s="413">
        <f>SUM(U95)</f>
        <v>0</v>
      </c>
      <c r="V94" s="413">
        <f t="shared" si="324"/>
        <v>1100000</v>
      </c>
      <c r="W94" s="413">
        <f>SUM(W95)</f>
        <v>0</v>
      </c>
      <c r="X94" s="413">
        <f t="shared" si="325"/>
        <v>1100000</v>
      </c>
      <c r="Y94" s="412"/>
      <c r="Z94" s="412"/>
      <c r="AA94" s="410"/>
      <c r="AB94" s="412"/>
      <c r="AC94" s="410"/>
      <c r="AD94" s="412"/>
      <c r="AE94" s="410"/>
      <c r="AF94" s="404">
        <f>SUM(AF95)</f>
        <v>3300000</v>
      </c>
      <c r="AG94" s="413">
        <f t="shared" ref="AG94" si="332">AE94+AF94</f>
        <v>3300000</v>
      </c>
      <c r="AH94" s="412"/>
      <c r="AI94" s="412"/>
      <c r="AJ94" s="412"/>
      <c r="AK94" s="412"/>
      <c r="AL94" s="410"/>
      <c r="AM94" s="412"/>
      <c r="AN94" s="410"/>
      <c r="AO94" s="412"/>
      <c r="AP94" s="410"/>
      <c r="AQ94" s="412"/>
      <c r="AR94" s="410"/>
    </row>
    <row r="95" spans="1:44" s="389" customFormat="1" ht="34.5" hidden="1" customHeight="1" x14ac:dyDescent="0.25">
      <c r="A95" s="429" t="s">
        <v>980</v>
      </c>
      <c r="B95" s="437"/>
      <c r="C95" s="412"/>
      <c r="D95" s="435"/>
      <c r="E95" s="412"/>
      <c r="F95" s="412"/>
      <c r="G95" s="412"/>
      <c r="H95" s="435"/>
      <c r="I95" s="412"/>
      <c r="J95" s="410"/>
      <c r="K95" s="412"/>
      <c r="L95" s="410"/>
      <c r="M95" s="412"/>
      <c r="N95" s="410"/>
      <c r="O95" s="412"/>
      <c r="P95" s="410"/>
      <c r="Q95" s="412">
        <v>1100000</v>
      </c>
      <c r="R95" s="410">
        <f t="shared" si="322"/>
        <v>1100000</v>
      </c>
      <c r="S95" s="412"/>
      <c r="T95" s="410">
        <f t="shared" si="323"/>
        <v>1100000</v>
      </c>
      <c r="U95" s="412"/>
      <c r="V95" s="410">
        <f t="shared" si="324"/>
        <v>1100000</v>
      </c>
      <c r="W95" s="412"/>
      <c r="X95" s="410">
        <f t="shared" si="325"/>
        <v>1100000</v>
      </c>
      <c r="Y95" s="412"/>
      <c r="Z95" s="412"/>
      <c r="AA95" s="410"/>
      <c r="AB95" s="412"/>
      <c r="AC95" s="410"/>
      <c r="AD95" s="412"/>
      <c r="AE95" s="410"/>
      <c r="AF95" s="412">
        <v>3300000</v>
      </c>
      <c r="AG95" s="410">
        <f t="shared" si="328"/>
        <v>3300000</v>
      </c>
      <c r="AH95" s="412"/>
      <c r="AI95" s="412"/>
      <c r="AJ95" s="412"/>
      <c r="AK95" s="412"/>
      <c r="AL95" s="410"/>
      <c r="AM95" s="412"/>
      <c r="AN95" s="410"/>
      <c r="AO95" s="412"/>
      <c r="AP95" s="410"/>
      <c r="AQ95" s="412"/>
      <c r="AR95" s="410"/>
    </row>
    <row r="96" spans="1:44" s="399" customFormat="1" ht="21.75" hidden="1" customHeight="1" x14ac:dyDescent="0.25">
      <c r="A96" s="439" t="s">
        <v>681</v>
      </c>
      <c r="B96" s="404">
        <f>SUM(B97:B99)</f>
        <v>0</v>
      </c>
      <c r="C96" s="404">
        <f>SUM(C97:C99)</f>
        <v>815000</v>
      </c>
      <c r="D96" s="404">
        <f t="shared" ref="D96:AL96" si="333">SUM(D97:D99)</f>
        <v>815000</v>
      </c>
      <c r="E96" s="404">
        <f t="shared" si="333"/>
        <v>0</v>
      </c>
      <c r="F96" s="404">
        <f t="shared" si="333"/>
        <v>0</v>
      </c>
      <c r="G96" s="404">
        <f t="shared" si="333"/>
        <v>0</v>
      </c>
      <c r="H96" s="404">
        <f t="shared" si="333"/>
        <v>815000</v>
      </c>
      <c r="I96" s="404">
        <f t="shared" si="333"/>
        <v>0</v>
      </c>
      <c r="J96" s="404">
        <f t="shared" si="333"/>
        <v>815000</v>
      </c>
      <c r="K96" s="404">
        <f t="shared" ref="K96:L96" si="334">SUM(K97:K99)</f>
        <v>0</v>
      </c>
      <c r="L96" s="404">
        <f t="shared" si="334"/>
        <v>815000</v>
      </c>
      <c r="M96" s="404">
        <f t="shared" ref="M96:N96" si="335">SUM(M97:M99)</f>
        <v>0</v>
      </c>
      <c r="N96" s="404">
        <f t="shared" si="335"/>
        <v>815000</v>
      </c>
      <c r="O96" s="404"/>
      <c r="P96" s="404">
        <f t="shared" ref="P96:R96" si="336">SUM(P97:P99)</f>
        <v>815000</v>
      </c>
      <c r="Q96" s="404">
        <f>SUM(Q99)</f>
        <v>-815000</v>
      </c>
      <c r="R96" s="404">
        <f t="shared" si="336"/>
        <v>0</v>
      </c>
      <c r="S96" s="404">
        <f>SUM(S99)</f>
        <v>0</v>
      </c>
      <c r="T96" s="404">
        <f t="shared" ref="T96:V96" si="337">SUM(T97:T99)</f>
        <v>0</v>
      </c>
      <c r="U96" s="404">
        <f>SUM(U99)</f>
        <v>0</v>
      </c>
      <c r="V96" s="404">
        <f t="shared" si="337"/>
        <v>0</v>
      </c>
      <c r="W96" s="404">
        <f>SUM(W99)</f>
        <v>0</v>
      </c>
      <c r="X96" s="404">
        <f t="shared" ref="X96" si="338">SUM(X97:X99)</f>
        <v>0</v>
      </c>
      <c r="Y96" s="404">
        <f t="shared" si="333"/>
        <v>0</v>
      </c>
      <c r="Z96" s="404">
        <f t="shared" si="333"/>
        <v>0</v>
      </c>
      <c r="AA96" s="404">
        <f t="shared" si="333"/>
        <v>0</v>
      </c>
      <c r="AB96" s="404">
        <f t="shared" ref="AB96:AC96" si="339">SUM(AB97:AB99)</f>
        <v>0</v>
      </c>
      <c r="AC96" s="404">
        <f t="shared" si="339"/>
        <v>0</v>
      </c>
      <c r="AD96" s="404">
        <f t="shared" ref="AD96:AE96" si="340">SUM(AD97:AD99)</f>
        <v>0</v>
      </c>
      <c r="AE96" s="404">
        <f t="shared" si="340"/>
        <v>0</v>
      </c>
      <c r="AF96" s="404">
        <f t="shared" ref="AF96:AG96" si="341">SUM(AF97:AF99)</f>
        <v>6000000</v>
      </c>
      <c r="AG96" s="404">
        <f t="shared" si="341"/>
        <v>6000000</v>
      </c>
      <c r="AH96" s="404">
        <f t="shared" si="333"/>
        <v>9700000</v>
      </c>
      <c r="AI96" s="404">
        <f t="shared" si="333"/>
        <v>0</v>
      </c>
      <c r="AJ96" s="404">
        <f t="shared" si="333"/>
        <v>9700000</v>
      </c>
      <c r="AK96" s="404">
        <f t="shared" si="333"/>
        <v>0</v>
      </c>
      <c r="AL96" s="404">
        <f t="shared" si="333"/>
        <v>9700000</v>
      </c>
      <c r="AM96" s="404">
        <f t="shared" ref="AM96:AN96" si="342">SUM(AM97:AM99)</f>
        <v>0</v>
      </c>
      <c r="AN96" s="404">
        <f t="shared" si="342"/>
        <v>9700000</v>
      </c>
      <c r="AO96" s="404">
        <f t="shared" ref="AO96:AP96" si="343">SUM(AO97:AO99)</f>
        <v>0</v>
      </c>
      <c r="AP96" s="404">
        <f t="shared" si="343"/>
        <v>9700000</v>
      </c>
      <c r="AQ96" s="404">
        <f t="shared" ref="AQ96:AR96" si="344">SUM(AQ97:AQ99)</f>
        <v>0</v>
      </c>
      <c r="AR96" s="404">
        <f t="shared" si="344"/>
        <v>9700000</v>
      </c>
    </row>
    <row r="97" spans="1:44" s="389" customFormat="1" ht="49.5" hidden="1" customHeight="1" x14ac:dyDescent="0.25">
      <c r="A97" s="429" t="s">
        <v>833</v>
      </c>
      <c r="B97" s="404"/>
      <c r="C97" s="404"/>
      <c r="D97" s="404"/>
      <c r="E97" s="404"/>
      <c r="F97" s="404"/>
      <c r="G97" s="404"/>
      <c r="H97" s="404"/>
      <c r="I97" s="404"/>
      <c r="J97" s="410">
        <f t="shared" si="45"/>
        <v>0</v>
      </c>
      <c r="K97" s="404"/>
      <c r="L97" s="410">
        <f t="shared" ref="L97:L99" si="345">J97+K97</f>
        <v>0</v>
      </c>
      <c r="M97" s="404"/>
      <c r="N97" s="410">
        <f>L97+M97</f>
        <v>0</v>
      </c>
      <c r="O97" s="404"/>
      <c r="P97" s="410">
        <f t="shared" ref="P97:P99" si="346">N97+O97</f>
        <v>0</v>
      </c>
      <c r="Q97" s="404"/>
      <c r="R97" s="410">
        <f>P97+Q97</f>
        <v>0</v>
      </c>
      <c r="S97" s="404"/>
      <c r="T97" s="410">
        <f>R97+S97</f>
        <v>0</v>
      </c>
      <c r="U97" s="404"/>
      <c r="V97" s="410">
        <f>T97+U97</f>
        <v>0</v>
      </c>
      <c r="W97" s="404"/>
      <c r="X97" s="410">
        <f>V97+W97</f>
        <v>0</v>
      </c>
      <c r="Y97" s="404"/>
      <c r="Z97" s="404"/>
      <c r="AA97" s="410">
        <f t="shared" si="255"/>
        <v>0</v>
      </c>
      <c r="AB97" s="404"/>
      <c r="AC97" s="410">
        <f t="shared" ref="AC97:AC99" si="347">AA97+AB97</f>
        <v>0</v>
      </c>
      <c r="AD97" s="404"/>
      <c r="AE97" s="410">
        <f t="shared" ref="AE97:AE99" si="348">AC97+AD97</f>
        <v>0</v>
      </c>
      <c r="AF97" s="404"/>
      <c r="AG97" s="410">
        <f t="shared" ref="AG97:AG99" si="349">AE97+AF97</f>
        <v>0</v>
      </c>
      <c r="AH97" s="404"/>
      <c r="AI97" s="404"/>
      <c r="AJ97" s="404"/>
      <c r="AK97" s="404"/>
      <c r="AL97" s="410">
        <f t="shared" si="258"/>
        <v>0</v>
      </c>
      <c r="AM97" s="404"/>
      <c r="AN97" s="410">
        <f t="shared" ref="AN97:AN99" si="350">AL97+AM97</f>
        <v>0</v>
      </c>
      <c r="AO97" s="404"/>
      <c r="AP97" s="410">
        <f t="shared" ref="AP97:AP99" si="351">AN97+AO97</f>
        <v>0</v>
      </c>
      <c r="AQ97" s="404"/>
      <c r="AR97" s="410">
        <f t="shared" ref="AR97:AR99" si="352">AP97+AQ97</f>
        <v>0</v>
      </c>
    </row>
    <row r="98" spans="1:44" s="389" customFormat="1" ht="66" hidden="1" customHeight="1" x14ac:dyDescent="0.25">
      <c r="A98" s="429" t="s">
        <v>981</v>
      </c>
      <c r="B98" s="404"/>
      <c r="C98" s="404"/>
      <c r="D98" s="404"/>
      <c r="E98" s="404"/>
      <c r="F98" s="404"/>
      <c r="G98" s="404"/>
      <c r="H98" s="404"/>
      <c r="I98" s="404"/>
      <c r="J98" s="410"/>
      <c r="K98" s="404"/>
      <c r="L98" s="410"/>
      <c r="M98" s="404"/>
      <c r="N98" s="410"/>
      <c r="O98" s="404"/>
      <c r="P98" s="410"/>
      <c r="Q98" s="404"/>
      <c r="R98" s="410"/>
      <c r="S98" s="404"/>
      <c r="T98" s="410"/>
      <c r="U98" s="404"/>
      <c r="V98" s="410"/>
      <c r="W98" s="404"/>
      <c r="X98" s="410"/>
      <c r="Y98" s="404"/>
      <c r="Z98" s="404"/>
      <c r="AA98" s="410"/>
      <c r="AB98" s="404"/>
      <c r="AC98" s="410"/>
      <c r="AD98" s="404"/>
      <c r="AE98" s="410"/>
      <c r="AF98" s="412">
        <v>6000000</v>
      </c>
      <c r="AG98" s="410">
        <f t="shared" si="349"/>
        <v>6000000</v>
      </c>
      <c r="AH98" s="404"/>
      <c r="AI98" s="404"/>
      <c r="AJ98" s="404"/>
      <c r="AK98" s="404"/>
      <c r="AL98" s="410"/>
      <c r="AM98" s="404"/>
      <c r="AN98" s="410"/>
      <c r="AO98" s="404"/>
      <c r="AP98" s="410"/>
      <c r="AQ98" s="404"/>
      <c r="AR98" s="410"/>
    </row>
    <row r="99" spans="1:44" s="389" customFormat="1" ht="50.4" hidden="1" customHeight="1" x14ac:dyDescent="0.25">
      <c r="A99" s="429" t="s">
        <v>758</v>
      </c>
      <c r="B99" s="412"/>
      <c r="C99" s="412">
        <v>815000</v>
      </c>
      <c r="D99" s="435">
        <f t="shared" si="289"/>
        <v>815000</v>
      </c>
      <c r="E99" s="412"/>
      <c r="F99" s="412"/>
      <c r="G99" s="412"/>
      <c r="H99" s="412">
        <f t="shared" ref="H99:H104" si="353">D99+G99</f>
        <v>815000</v>
      </c>
      <c r="I99" s="412"/>
      <c r="J99" s="410">
        <f t="shared" si="45"/>
        <v>815000</v>
      </c>
      <c r="K99" s="412"/>
      <c r="L99" s="410">
        <f t="shared" si="345"/>
        <v>815000</v>
      </c>
      <c r="M99" s="412"/>
      <c r="N99" s="410">
        <f>L99+M99</f>
        <v>815000</v>
      </c>
      <c r="O99" s="412"/>
      <c r="P99" s="410">
        <f t="shared" si="346"/>
        <v>815000</v>
      </c>
      <c r="Q99" s="412">
        <v>-815000</v>
      </c>
      <c r="R99" s="410">
        <f>P99+Q99</f>
        <v>0</v>
      </c>
      <c r="S99" s="412"/>
      <c r="T99" s="410">
        <f>R99+S99</f>
        <v>0</v>
      </c>
      <c r="U99" s="412"/>
      <c r="V99" s="410">
        <f>T99+U99</f>
        <v>0</v>
      </c>
      <c r="W99" s="412"/>
      <c r="X99" s="410">
        <f>V99+W99</f>
        <v>0</v>
      </c>
      <c r="Y99" s="412"/>
      <c r="Z99" s="412"/>
      <c r="AA99" s="410">
        <f t="shared" si="255"/>
        <v>0</v>
      </c>
      <c r="AB99" s="412"/>
      <c r="AC99" s="410">
        <f t="shared" si="347"/>
        <v>0</v>
      </c>
      <c r="AD99" s="412"/>
      <c r="AE99" s="410">
        <f t="shared" si="348"/>
        <v>0</v>
      </c>
      <c r="AF99" s="412"/>
      <c r="AG99" s="410">
        <f t="shared" si="349"/>
        <v>0</v>
      </c>
      <c r="AH99" s="412">
        <v>9700000</v>
      </c>
      <c r="AI99" s="412"/>
      <c r="AJ99" s="412">
        <f>AH99+AI99</f>
        <v>9700000</v>
      </c>
      <c r="AK99" s="412"/>
      <c r="AL99" s="410">
        <f t="shared" si="258"/>
        <v>9700000</v>
      </c>
      <c r="AM99" s="412"/>
      <c r="AN99" s="410">
        <f t="shared" si="350"/>
        <v>9700000</v>
      </c>
      <c r="AO99" s="412"/>
      <c r="AP99" s="410">
        <f t="shared" si="351"/>
        <v>9700000</v>
      </c>
      <c r="AQ99" s="412"/>
      <c r="AR99" s="410">
        <f t="shared" si="352"/>
        <v>9700000</v>
      </c>
    </row>
    <row r="100" spans="1:44" s="399" customFormat="1" ht="49.5" hidden="1" customHeight="1" x14ac:dyDescent="0.25">
      <c r="A100" s="440" t="s">
        <v>700</v>
      </c>
      <c r="B100" s="404">
        <f>SUM(B101)</f>
        <v>4000000</v>
      </c>
      <c r="C100" s="404"/>
      <c r="D100" s="404">
        <f t="shared" si="289"/>
        <v>4000000</v>
      </c>
      <c r="E100" s="404">
        <f>E101</f>
        <v>4000000</v>
      </c>
      <c r="F100" s="404"/>
      <c r="G100" s="404"/>
      <c r="H100" s="404">
        <f>H101</f>
        <v>4000000</v>
      </c>
      <c r="I100" s="404">
        <f>I101</f>
        <v>0</v>
      </c>
      <c r="J100" s="404">
        <f t="shared" ref="J100:AR100" si="354">J101</f>
        <v>4000000</v>
      </c>
      <c r="K100" s="404">
        <f>K101</f>
        <v>0</v>
      </c>
      <c r="L100" s="404">
        <f t="shared" si="354"/>
        <v>4000000</v>
      </c>
      <c r="M100" s="404">
        <f>M101</f>
        <v>0</v>
      </c>
      <c r="N100" s="404">
        <f t="shared" si="354"/>
        <v>4000000</v>
      </c>
      <c r="O100" s="404"/>
      <c r="P100" s="404">
        <f t="shared" si="354"/>
        <v>4000000</v>
      </c>
      <c r="Q100" s="404">
        <f t="shared" si="354"/>
        <v>4000000</v>
      </c>
      <c r="R100" s="404">
        <f t="shared" si="354"/>
        <v>8000000</v>
      </c>
      <c r="S100" s="404">
        <f t="shared" si="354"/>
        <v>0</v>
      </c>
      <c r="T100" s="404">
        <f t="shared" si="354"/>
        <v>8000000</v>
      </c>
      <c r="U100" s="404">
        <f t="shared" si="354"/>
        <v>0</v>
      </c>
      <c r="V100" s="404">
        <f t="shared" si="354"/>
        <v>8000000</v>
      </c>
      <c r="W100" s="404">
        <f t="shared" si="354"/>
        <v>0</v>
      </c>
      <c r="X100" s="404">
        <f t="shared" si="354"/>
        <v>8000000</v>
      </c>
      <c r="Y100" s="404">
        <f t="shared" si="354"/>
        <v>4000000</v>
      </c>
      <c r="Z100" s="404">
        <f t="shared" si="354"/>
        <v>0</v>
      </c>
      <c r="AA100" s="404">
        <f t="shared" si="354"/>
        <v>4000000</v>
      </c>
      <c r="AB100" s="404">
        <f t="shared" si="354"/>
        <v>0</v>
      </c>
      <c r="AC100" s="404">
        <f t="shared" si="354"/>
        <v>4000000</v>
      </c>
      <c r="AD100" s="404">
        <f t="shared" si="354"/>
        <v>0</v>
      </c>
      <c r="AE100" s="404">
        <f t="shared" si="354"/>
        <v>4000000</v>
      </c>
      <c r="AF100" s="404">
        <f t="shared" si="354"/>
        <v>0</v>
      </c>
      <c r="AG100" s="404">
        <f t="shared" si="354"/>
        <v>4000000</v>
      </c>
      <c r="AH100" s="404">
        <f t="shared" si="354"/>
        <v>4000000</v>
      </c>
      <c r="AI100" s="404">
        <f t="shared" si="354"/>
        <v>0</v>
      </c>
      <c r="AJ100" s="404">
        <f t="shared" si="354"/>
        <v>4000000</v>
      </c>
      <c r="AK100" s="404">
        <f t="shared" si="354"/>
        <v>0</v>
      </c>
      <c r="AL100" s="404">
        <f t="shared" si="354"/>
        <v>4000000</v>
      </c>
      <c r="AM100" s="404">
        <f t="shared" si="354"/>
        <v>0</v>
      </c>
      <c r="AN100" s="404">
        <f t="shared" si="354"/>
        <v>4000000</v>
      </c>
      <c r="AO100" s="404">
        <f t="shared" si="354"/>
        <v>0</v>
      </c>
      <c r="AP100" s="404">
        <f t="shared" si="354"/>
        <v>4000000</v>
      </c>
      <c r="AQ100" s="404">
        <f t="shared" si="354"/>
        <v>0</v>
      </c>
      <c r="AR100" s="404">
        <f t="shared" si="354"/>
        <v>4000000</v>
      </c>
    </row>
    <row r="101" spans="1:44" s="389" customFormat="1" ht="63" hidden="1" customHeight="1" x14ac:dyDescent="0.25">
      <c r="A101" s="441" t="s">
        <v>740</v>
      </c>
      <c r="B101" s="412">
        <v>4000000</v>
      </c>
      <c r="C101" s="412"/>
      <c r="D101" s="412">
        <f t="shared" si="289"/>
        <v>4000000</v>
      </c>
      <c r="E101" s="412">
        <v>4000000</v>
      </c>
      <c r="F101" s="412"/>
      <c r="G101" s="412"/>
      <c r="H101" s="412">
        <f t="shared" si="353"/>
        <v>4000000</v>
      </c>
      <c r="I101" s="412"/>
      <c r="J101" s="410">
        <f t="shared" si="45"/>
        <v>4000000</v>
      </c>
      <c r="K101" s="412"/>
      <c r="L101" s="410">
        <f t="shared" ref="L101" si="355">J101+K101</f>
        <v>4000000</v>
      </c>
      <c r="M101" s="412"/>
      <c r="N101" s="410">
        <f>L101+M101</f>
        <v>4000000</v>
      </c>
      <c r="O101" s="412"/>
      <c r="P101" s="410">
        <f t="shared" ref="P101" si="356">N101+O101</f>
        <v>4000000</v>
      </c>
      <c r="Q101" s="412">
        <v>4000000</v>
      </c>
      <c r="R101" s="410">
        <f>P101+Q101</f>
        <v>8000000</v>
      </c>
      <c r="S101" s="412"/>
      <c r="T101" s="410">
        <f>R101+S101</f>
        <v>8000000</v>
      </c>
      <c r="U101" s="412"/>
      <c r="V101" s="410">
        <f>T101+U101</f>
        <v>8000000</v>
      </c>
      <c r="W101" s="412"/>
      <c r="X101" s="410">
        <f>V101+W101</f>
        <v>8000000</v>
      </c>
      <c r="Y101" s="412">
        <f>E101+F101</f>
        <v>4000000</v>
      </c>
      <c r="Z101" s="412"/>
      <c r="AA101" s="410">
        <f t="shared" si="255"/>
        <v>4000000</v>
      </c>
      <c r="AB101" s="412"/>
      <c r="AC101" s="410">
        <f t="shared" ref="AC101" si="357">AA101+AB101</f>
        <v>4000000</v>
      </c>
      <c r="AD101" s="412"/>
      <c r="AE101" s="410">
        <f t="shared" ref="AE101" si="358">AC101+AD101</f>
        <v>4000000</v>
      </c>
      <c r="AF101" s="412"/>
      <c r="AG101" s="410">
        <f t="shared" ref="AG101" si="359">AE101+AF101</f>
        <v>4000000</v>
      </c>
      <c r="AH101" s="412">
        <v>4000000</v>
      </c>
      <c r="AI101" s="412"/>
      <c r="AJ101" s="412">
        <f>AH101+AI101</f>
        <v>4000000</v>
      </c>
      <c r="AK101" s="412"/>
      <c r="AL101" s="410">
        <f t="shared" si="258"/>
        <v>4000000</v>
      </c>
      <c r="AM101" s="412"/>
      <c r="AN101" s="410">
        <f t="shared" ref="AN101" si="360">AL101+AM101</f>
        <v>4000000</v>
      </c>
      <c r="AO101" s="412"/>
      <c r="AP101" s="410">
        <f t="shared" ref="AP101" si="361">AN101+AO101</f>
        <v>4000000</v>
      </c>
      <c r="AQ101" s="412"/>
      <c r="AR101" s="410">
        <f t="shared" ref="AR101" si="362">AP101+AQ101</f>
        <v>4000000</v>
      </c>
    </row>
    <row r="102" spans="1:44" s="399" customFormat="1" ht="57" hidden="1" customHeight="1" x14ac:dyDescent="0.25">
      <c r="A102" s="425" t="s">
        <v>699</v>
      </c>
      <c r="B102" s="404">
        <f>SUM(B103:B104)</f>
        <v>11800000</v>
      </c>
      <c r="C102" s="404"/>
      <c r="D102" s="404">
        <f t="shared" si="289"/>
        <v>11800000</v>
      </c>
      <c r="E102" s="404"/>
      <c r="F102" s="404"/>
      <c r="G102" s="404"/>
      <c r="H102" s="404">
        <f>H103+H104</f>
        <v>11800000</v>
      </c>
      <c r="I102" s="404">
        <f>I103+I104</f>
        <v>-3411000</v>
      </c>
      <c r="J102" s="404">
        <f t="shared" ref="J102:AL102" si="363">J103+J104</f>
        <v>8389000</v>
      </c>
      <c r="K102" s="404">
        <f>K103+K104</f>
        <v>0</v>
      </c>
      <c r="L102" s="404">
        <f t="shared" ref="L102:N102" si="364">L103+L104</f>
        <v>8389000</v>
      </c>
      <c r="M102" s="404">
        <f>M103+M104</f>
        <v>0</v>
      </c>
      <c r="N102" s="404">
        <f t="shared" si="364"/>
        <v>8389000</v>
      </c>
      <c r="O102" s="404"/>
      <c r="P102" s="404">
        <f t="shared" ref="P102:R102" si="365">P103+P104</f>
        <v>8389000</v>
      </c>
      <c r="Q102" s="404">
        <f t="shared" si="365"/>
        <v>-761077</v>
      </c>
      <c r="R102" s="404">
        <f t="shared" si="365"/>
        <v>7627923</v>
      </c>
      <c r="S102" s="404">
        <f t="shared" ref="S102:T102" si="366">S103+S104</f>
        <v>0</v>
      </c>
      <c r="T102" s="404">
        <f t="shared" si="366"/>
        <v>7627923</v>
      </c>
      <c r="U102" s="404">
        <f t="shared" ref="U102:V102" si="367">U103+U104</f>
        <v>0</v>
      </c>
      <c r="V102" s="404">
        <f t="shared" si="367"/>
        <v>7627923</v>
      </c>
      <c r="W102" s="404">
        <f t="shared" ref="W102:X102" si="368">W103+W104</f>
        <v>0</v>
      </c>
      <c r="X102" s="404">
        <f t="shared" si="368"/>
        <v>7627923</v>
      </c>
      <c r="Y102" s="404">
        <f t="shared" si="363"/>
        <v>0</v>
      </c>
      <c r="Z102" s="404">
        <f t="shared" si="363"/>
        <v>0</v>
      </c>
      <c r="AA102" s="404">
        <f t="shared" si="363"/>
        <v>0</v>
      </c>
      <c r="AB102" s="404">
        <f t="shared" ref="AB102:AC102" si="369">AB103+AB104</f>
        <v>0</v>
      </c>
      <c r="AC102" s="404">
        <f t="shared" si="369"/>
        <v>0</v>
      </c>
      <c r="AD102" s="404">
        <f t="shared" ref="AD102:AE102" si="370">AD103+AD104</f>
        <v>0</v>
      </c>
      <c r="AE102" s="404">
        <f t="shared" si="370"/>
        <v>0</v>
      </c>
      <c r="AF102" s="404">
        <f t="shared" ref="AF102:AG102" si="371">AF103+AF104</f>
        <v>0</v>
      </c>
      <c r="AG102" s="404">
        <f t="shared" si="371"/>
        <v>0</v>
      </c>
      <c r="AH102" s="404">
        <f t="shared" si="363"/>
        <v>0</v>
      </c>
      <c r="AI102" s="404">
        <f t="shared" si="363"/>
        <v>0</v>
      </c>
      <c r="AJ102" s="404">
        <f t="shared" si="363"/>
        <v>0</v>
      </c>
      <c r="AK102" s="404">
        <f t="shared" si="363"/>
        <v>0</v>
      </c>
      <c r="AL102" s="404">
        <f t="shared" si="363"/>
        <v>0</v>
      </c>
      <c r="AM102" s="404">
        <f t="shared" ref="AM102:AN102" si="372">AM103+AM104</f>
        <v>0</v>
      </c>
      <c r="AN102" s="404">
        <f t="shared" si="372"/>
        <v>0</v>
      </c>
      <c r="AO102" s="404">
        <f t="shared" ref="AO102:AP102" si="373">AO103+AO104</f>
        <v>0</v>
      </c>
      <c r="AP102" s="404">
        <f t="shared" si="373"/>
        <v>0</v>
      </c>
      <c r="AQ102" s="404">
        <f t="shared" ref="AQ102:AR102" si="374">AQ103+AQ104</f>
        <v>0</v>
      </c>
      <c r="AR102" s="404">
        <f t="shared" si="374"/>
        <v>0</v>
      </c>
    </row>
    <row r="103" spans="1:44" s="389" customFormat="1" ht="51" hidden="1" customHeight="1" x14ac:dyDescent="0.25">
      <c r="A103" s="416" t="s">
        <v>707</v>
      </c>
      <c r="B103" s="412">
        <v>5400000</v>
      </c>
      <c r="C103" s="412"/>
      <c r="D103" s="412">
        <f t="shared" si="289"/>
        <v>5400000</v>
      </c>
      <c r="E103" s="412"/>
      <c r="F103" s="412"/>
      <c r="G103" s="412"/>
      <c r="H103" s="412">
        <f t="shared" si="353"/>
        <v>5400000</v>
      </c>
      <c r="I103" s="412">
        <v>-3411000</v>
      </c>
      <c r="J103" s="410">
        <f t="shared" si="45"/>
        <v>1989000</v>
      </c>
      <c r="K103" s="412"/>
      <c r="L103" s="410">
        <f t="shared" ref="L103:L104" si="375">J103+K103</f>
        <v>1989000</v>
      </c>
      <c r="M103" s="412"/>
      <c r="N103" s="410">
        <f>L103+M103</f>
        <v>1989000</v>
      </c>
      <c r="O103" s="412"/>
      <c r="P103" s="410">
        <f t="shared" ref="P103:P104" si="376">N103+O103</f>
        <v>1989000</v>
      </c>
      <c r="Q103" s="412"/>
      <c r="R103" s="410">
        <f>P103+Q103</f>
        <v>1989000</v>
      </c>
      <c r="S103" s="412"/>
      <c r="T103" s="410">
        <f>R103+S103</f>
        <v>1989000</v>
      </c>
      <c r="U103" s="412"/>
      <c r="V103" s="410">
        <f>T103+U103</f>
        <v>1989000</v>
      </c>
      <c r="W103" s="412"/>
      <c r="X103" s="410">
        <f>V103+W103</f>
        <v>1989000</v>
      </c>
      <c r="Y103" s="412"/>
      <c r="Z103" s="412"/>
      <c r="AA103" s="410">
        <f t="shared" si="255"/>
        <v>0</v>
      </c>
      <c r="AB103" s="412"/>
      <c r="AC103" s="410">
        <f t="shared" ref="AC103:AC104" si="377">AA103+AB103</f>
        <v>0</v>
      </c>
      <c r="AD103" s="412"/>
      <c r="AE103" s="410">
        <f t="shared" ref="AE103:AE104" si="378">AC103+AD103</f>
        <v>0</v>
      </c>
      <c r="AF103" s="412"/>
      <c r="AG103" s="410">
        <f t="shared" ref="AG103:AG104" si="379">AE103+AF103</f>
        <v>0</v>
      </c>
      <c r="AH103" s="412"/>
      <c r="AI103" s="412"/>
      <c r="AJ103" s="412"/>
      <c r="AK103" s="412"/>
      <c r="AL103" s="410">
        <f t="shared" si="258"/>
        <v>0</v>
      </c>
      <c r="AM103" s="412"/>
      <c r="AN103" s="410">
        <f t="shared" ref="AN103:AN104" si="380">AL103+AM103</f>
        <v>0</v>
      </c>
      <c r="AO103" s="412"/>
      <c r="AP103" s="410">
        <f t="shared" ref="AP103:AP104" si="381">AN103+AO103</f>
        <v>0</v>
      </c>
      <c r="AQ103" s="412"/>
      <c r="AR103" s="410">
        <f t="shared" ref="AR103:AR104" si="382">AP103+AQ103</f>
        <v>0</v>
      </c>
    </row>
    <row r="104" spans="1:44" s="389" customFormat="1" ht="51.75" hidden="1" customHeight="1" x14ac:dyDescent="0.25">
      <c r="A104" s="416" t="s">
        <v>708</v>
      </c>
      <c r="B104" s="412">
        <v>6400000</v>
      </c>
      <c r="C104" s="412"/>
      <c r="D104" s="412">
        <f t="shared" ref="D104:D105" si="383">B104+C104</f>
        <v>6400000</v>
      </c>
      <c r="E104" s="412"/>
      <c r="F104" s="412"/>
      <c r="G104" s="412"/>
      <c r="H104" s="412">
        <f t="shared" si="353"/>
        <v>6400000</v>
      </c>
      <c r="I104" s="412"/>
      <c r="J104" s="410">
        <f t="shared" si="45"/>
        <v>6400000</v>
      </c>
      <c r="K104" s="412"/>
      <c r="L104" s="410">
        <f t="shared" si="375"/>
        <v>6400000</v>
      </c>
      <c r="M104" s="412"/>
      <c r="N104" s="410">
        <f>L104+M104</f>
        <v>6400000</v>
      </c>
      <c r="O104" s="412"/>
      <c r="P104" s="410">
        <f t="shared" si="376"/>
        <v>6400000</v>
      </c>
      <c r="Q104" s="412">
        <v>-761077</v>
      </c>
      <c r="R104" s="410">
        <f>P104+Q104</f>
        <v>5638923</v>
      </c>
      <c r="S104" s="412"/>
      <c r="T104" s="410">
        <f>R104+S104</f>
        <v>5638923</v>
      </c>
      <c r="U104" s="412"/>
      <c r="V104" s="410">
        <f>T104+U104</f>
        <v>5638923</v>
      </c>
      <c r="W104" s="412"/>
      <c r="X104" s="410">
        <f>V104+W104</f>
        <v>5638923</v>
      </c>
      <c r="Y104" s="412"/>
      <c r="Z104" s="412"/>
      <c r="AA104" s="410">
        <f t="shared" si="255"/>
        <v>0</v>
      </c>
      <c r="AB104" s="412"/>
      <c r="AC104" s="410">
        <f t="shared" si="377"/>
        <v>0</v>
      </c>
      <c r="AD104" s="412"/>
      <c r="AE104" s="410">
        <f t="shared" si="378"/>
        <v>0</v>
      </c>
      <c r="AF104" s="412"/>
      <c r="AG104" s="410">
        <f t="shared" si="379"/>
        <v>0</v>
      </c>
      <c r="AH104" s="412"/>
      <c r="AI104" s="412"/>
      <c r="AJ104" s="412"/>
      <c r="AK104" s="412"/>
      <c r="AL104" s="410">
        <f t="shared" si="258"/>
        <v>0</v>
      </c>
      <c r="AM104" s="412"/>
      <c r="AN104" s="410">
        <f t="shared" si="380"/>
        <v>0</v>
      </c>
      <c r="AO104" s="412"/>
      <c r="AP104" s="410">
        <f t="shared" si="381"/>
        <v>0</v>
      </c>
      <c r="AQ104" s="412"/>
      <c r="AR104" s="410">
        <f t="shared" si="382"/>
        <v>0</v>
      </c>
    </row>
    <row r="105" spans="1:44" s="389" customFormat="1" ht="80.25" hidden="1" customHeight="1" x14ac:dyDescent="0.25">
      <c r="A105" s="425" t="s">
        <v>686</v>
      </c>
      <c r="B105" s="406">
        <f>B106+B108+B109+B110+B111+B112+B113+B114+B115+B116</f>
        <v>358140000</v>
      </c>
      <c r="C105" s="406"/>
      <c r="D105" s="404">
        <f t="shared" si="383"/>
        <v>358140000</v>
      </c>
      <c r="E105" s="406">
        <f>E106+E108+E109+E110+E111+E112+E113+E114+E115+E116</f>
        <v>377500000</v>
      </c>
      <c r="F105" s="406">
        <f>F106+F108+F109+F110+F111+F112+F113+F114+F115+F116</f>
        <v>-84000000</v>
      </c>
      <c r="G105" s="406">
        <f>SUM(G106:G116)</f>
        <v>42376700</v>
      </c>
      <c r="H105" s="406">
        <f t="shared" ref="H105:J105" si="384">SUM(H106:H116)</f>
        <v>400516700</v>
      </c>
      <c r="I105" s="406">
        <f t="shared" si="384"/>
        <v>0</v>
      </c>
      <c r="J105" s="406">
        <f t="shared" si="384"/>
        <v>400516700</v>
      </c>
      <c r="K105" s="406">
        <f>SUM(K106:K117)</f>
        <v>40062000</v>
      </c>
      <c r="L105" s="406">
        <f>SUM(L106:L117)</f>
        <v>440578700</v>
      </c>
      <c r="M105" s="406">
        <f>SUM(M106:M117)</f>
        <v>0</v>
      </c>
      <c r="N105" s="406">
        <f>SUM(N106:N117)</f>
        <v>440578700</v>
      </c>
      <c r="O105" s="406"/>
      <c r="P105" s="406">
        <f t="shared" ref="P105:W105" si="385">SUM(P106:P117)</f>
        <v>440578700</v>
      </c>
      <c r="Q105" s="406">
        <f t="shared" si="385"/>
        <v>-208412723</v>
      </c>
      <c r="R105" s="406">
        <f t="shared" si="385"/>
        <v>232165977</v>
      </c>
      <c r="S105" s="406">
        <f t="shared" si="385"/>
        <v>0</v>
      </c>
      <c r="T105" s="406">
        <f t="shared" si="385"/>
        <v>232165977</v>
      </c>
      <c r="U105" s="406">
        <f t="shared" si="385"/>
        <v>0</v>
      </c>
      <c r="V105" s="406">
        <f t="shared" si="385"/>
        <v>232165977</v>
      </c>
      <c r="W105" s="406">
        <f t="shared" si="385"/>
        <v>0</v>
      </c>
      <c r="X105" s="406">
        <f t="shared" ref="X105:AR105" si="386">SUM(X106:X117)</f>
        <v>232165977</v>
      </c>
      <c r="Y105" s="406">
        <f t="shared" si="386"/>
        <v>293500000</v>
      </c>
      <c r="Z105" s="406">
        <f t="shared" si="386"/>
        <v>0</v>
      </c>
      <c r="AA105" s="406">
        <f t="shared" si="386"/>
        <v>293500000</v>
      </c>
      <c r="AB105" s="406">
        <f t="shared" si="386"/>
        <v>0</v>
      </c>
      <c r="AC105" s="406">
        <f t="shared" si="386"/>
        <v>293500000</v>
      </c>
      <c r="AD105" s="406">
        <f t="shared" si="386"/>
        <v>0</v>
      </c>
      <c r="AE105" s="406">
        <f t="shared" si="386"/>
        <v>293500000</v>
      </c>
      <c r="AF105" s="406">
        <f t="shared" si="386"/>
        <v>0</v>
      </c>
      <c r="AG105" s="406">
        <f t="shared" si="386"/>
        <v>293500000</v>
      </c>
      <c r="AH105" s="406">
        <f t="shared" si="386"/>
        <v>113631000</v>
      </c>
      <c r="AI105" s="406">
        <f t="shared" si="386"/>
        <v>0</v>
      </c>
      <c r="AJ105" s="406">
        <f t="shared" si="386"/>
        <v>113631000</v>
      </c>
      <c r="AK105" s="406">
        <f t="shared" si="386"/>
        <v>0</v>
      </c>
      <c r="AL105" s="406">
        <f t="shared" si="386"/>
        <v>113631000</v>
      </c>
      <c r="AM105" s="406">
        <f t="shared" si="386"/>
        <v>0</v>
      </c>
      <c r="AN105" s="406">
        <f t="shared" si="386"/>
        <v>113631000</v>
      </c>
      <c r="AO105" s="406">
        <f t="shared" si="386"/>
        <v>0</v>
      </c>
      <c r="AP105" s="406">
        <f t="shared" si="386"/>
        <v>113631000</v>
      </c>
      <c r="AQ105" s="406">
        <f t="shared" si="386"/>
        <v>0</v>
      </c>
      <c r="AR105" s="406">
        <f t="shared" si="386"/>
        <v>113631000</v>
      </c>
    </row>
    <row r="106" spans="1:44" s="389" customFormat="1" ht="48" hidden="1" customHeight="1" x14ac:dyDescent="0.25">
      <c r="A106" s="416" t="s">
        <v>776</v>
      </c>
      <c r="B106" s="412"/>
      <c r="C106" s="412"/>
      <c r="D106" s="412"/>
      <c r="E106" s="412">
        <v>84000000</v>
      </c>
      <c r="F106" s="412">
        <v>-84000000</v>
      </c>
      <c r="G106" s="412"/>
      <c r="H106" s="412"/>
      <c r="I106" s="412"/>
      <c r="J106" s="410">
        <f t="shared" si="45"/>
        <v>0</v>
      </c>
      <c r="K106" s="412"/>
      <c r="L106" s="410">
        <f t="shared" ref="L106:L117" si="387">J106+K106</f>
        <v>0</v>
      </c>
      <c r="M106" s="412"/>
      <c r="N106" s="410">
        <f t="shared" ref="N106:N117" si="388">L106+M106</f>
        <v>0</v>
      </c>
      <c r="O106" s="412"/>
      <c r="P106" s="410">
        <f t="shared" ref="P106:P117" si="389">N106+O106</f>
        <v>0</v>
      </c>
      <c r="Q106" s="412"/>
      <c r="R106" s="410">
        <f t="shared" ref="R106:R117" si="390">P106+Q106</f>
        <v>0</v>
      </c>
      <c r="S106" s="412"/>
      <c r="T106" s="410">
        <f t="shared" ref="T106:T117" si="391">R106+S106</f>
        <v>0</v>
      </c>
      <c r="U106" s="412"/>
      <c r="V106" s="410">
        <f t="shared" ref="V106:V117" si="392">T106+U106</f>
        <v>0</v>
      </c>
      <c r="W106" s="412"/>
      <c r="X106" s="410">
        <f t="shared" ref="X106:X118" si="393">V106+W106</f>
        <v>0</v>
      </c>
      <c r="Y106" s="412"/>
      <c r="Z106" s="412"/>
      <c r="AA106" s="410">
        <f t="shared" ref="AA106:AA117" si="394">Y106+Z106</f>
        <v>0</v>
      </c>
      <c r="AB106" s="412"/>
      <c r="AC106" s="410">
        <f t="shared" ref="AC106:AC117" si="395">AA106+AB106</f>
        <v>0</v>
      </c>
      <c r="AD106" s="412"/>
      <c r="AE106" s="410">
        <f t="shared" ref="AE106:AE117" si="396">AC106+AD106</f>
        <v>0</v>
      </c>
      <c r="AF106" s="412"/>
      <c r="AG106" s="410">
        <f t="shared" ref="AG106:AG118" si="397">AE106+AF106</f>
        <v>0</v>
      </c>
      <c r="AH106" s="412"/>
      <c r="AI106" s="412"/>
      <c r="AJ106" s="412"/>
      <c r="AK106" s="412"/>
      <c r="AL106" s="410">
        <f t="shared" ref="AL106:AL117" si="398">AJ106+AK106</f>
        <v>0</v>
      </c>
      <c r="AM106" s="412"/>
      <c r="AN106" s="410">
        <f t="shared" ref="AN106:AN117" si="399">AL106+AM106</f>
        <v>0</v>
      </c>
      <c r="AO106" s="412"/>
      <c r="AP106" s="410">
        <f t="shared" ref="AP106:AP117" si="400">AN106+AO106</f>
        <v>0</v>
      </c>
      <c r="AQ106" s="412"/>
      <c r="AR106" s="410">
        <f t="shared" ref="AR106:AR118" si="401">AP106+AQ106</f>
        <v>0</v>
      </c>
    </row>
    <row r="107" spans="1:44" s="389" customFormat="1" ht="50.25" hidden="1" customHeight="1" x14ac:dyDescent="0.25">
      <c r="A107" s="416" t="s">
        <v>862</v>
      </c>
      <c r="B107" s="412"/>
      <c r="C107" s="412"/>
      <c r="D107" s="412"/>
      <c r="E107" s="412"/>
      <c r="F107" s="412"/>
      <c r="G107" s="412">
        <v>42376700</v>
      </c>
      <c r="H107" s="412">
        <f t="shared" ref="H107:H112" si="402">D107+G107</f>
        <v>42376700</v>
      </c>
      <c r="I107" s="412"/>
      <c r="J107" s="410">
        <f t="shared" ref="J107:J182" si="403">H107+I107</f>
        <v>42376700</v>
      </c>
      <c r="K107" s="412"/>
      <c r="L107" s="410">
        <f t="shared" si="387"/>
        <v>42376700</v>
      </c>
      <c r="M107" s="412"/>
      <c r="N107" s="410">
        <f t="shared" si="388"/>
        <v>42376700</v>
      </c>
      <c r="O107" s="412"/>
      <c r="P107" s="410">
        <f t="shared" si="389"/>
        <v>42376700</v>
      </c>
      <c r="Q107" s="412">
        <v>3218549</v>
      </c>
      <c r="R107" s="410">
        <f t="shared" si="390"/>
        <v>45595249</v>
      </c>
      <c r="S107" s="412"/>
      <c r="T107" s="410">
        <f t="shared" si="391"/>
        <v>45595249</v>
      </c>
      <c r="U107" s="412"/>
      <c r="V107" s="410">
        <f t="shared" si="392"/>
        <v>45595249</v>
      </c>
      <c r="W107" s="412"/>
      <c r="X107" s="410">
        <f t="shared" si="393"/>
        <v>45595249</v>
      </c>
      <c r="Y107" s="412"/>
      <c r="Z107" s="412"/>
      <c r="AA107" s="410">
        <f t="shared" si="394"/>
        <v>0</v>
      </c>
      <c r="AB107" s="412"/>
      <c r="AC107" s="410">
        <f t="shared" si="395"/>
        <v>0</v>
      </c>
      <c r="AD107" s="412"/>
      <c r="AE107" s="410">
        <f t="shared" si="396"/>
        <v>0</v>
      </c>
      <c r="AF107" s="412"/>
      <c r="AG107" s="410">
        <f t="shared" si="397"/>
        <v>0</v>
      </c>
      <c r="AH107" s="412"/>
      <c r="AI107" s="412"/>
      <c r="AJ107" s="412"/>
      <c r="AK107" s="412"/>
      <c r="AL107" s="410">
        <f t="shared" si="398"/>
        <v>0</v>
      </c>
      <c r="AM107" s="412"/>
      <c r="AN107" s="410">
        <f t="shared" si="399"/>
        <v>0</v>
      </c>
      <c r="AO107" s="412"/>
      <c r="AP107" s="410">
        <f t="shared" si="400"/>
        <v>0</v>
      </c>
      <c r="AQ107" s="412"/>
      <c r="AR107" s="410">
        <f t="shared" si="401"/>
        <v>0</v>
      </c>
    </row>
    <row r="108" spans="1:44" s="389" customFormat="1" ht="34.200000000000003" hidden="1" customHeight="1" x14ac:dyDescent="0.25">
      <c r="A108" s="416" t="s">
        <v>860</v>
      </c>
      <c r="B108" s="412">
        <v>30000000</v>
      </c>
      <c r="C108" s="412"/>
      <c r="D108" s="412">
        <f t="shared" ref="D108:D116" si="404">B108+C108</f>
        <v>30000000</v>
      </c>
      <c r="E108" s="412">
        <v>30000000</v>
      </c>
      <c r="F108" s="412"/>
      <c r="G108" s="412"/>
      <c r="H108" s="412">
        <f t="shared" si="402"/>
        <v>30000000</v>
      </c>
      <c r="I108" s="412"/>
      <c r="J108" s="410">
        <f t="shared" si="403"/>
        <v>30000000</v>
      </c>
      <c r="K108" s="412"/>
      <c r="L108" s="410">
        <f t="shared" si="387"/>
        <v>30000000</v>
      </c>
      <c r="M108" s="412"/>
      <c r="N108" s="410">
        <f t="shared" si="388"/>
        <v>30000000</v>
      </c>
      <c r="O108" s="412"/>
      <c r="P108" s="410">
        <f t="shared" si="389"/>
        <v>30000000</v>
      </c>
      <c r="Q108" s="412">
        <v>-18841480</v>
      </c>
      <c r="R108" s="410">
        <f t="shared" si="390"/>
        <v>11158520</v>
      </c>
      <c r="S108" s="412"/>
      <c r="T108" s="410">
        <f t="shared" si="391"/>
        <v>11158520</v>
      </c>
      <c r="U108" s="412"/>
      <c r="V108" s="410">
        <f t="shared" si="392"/>
        <v>11158520</v>
      </c>
      <c r="W108" s="412"/>
      <c r="X108" s="410">
        <f t="shared" si="393"/>
        <v>11158520</v>
      </c>
      <c r="Y108" s="412">
        <f>E108+F108</f>
        <v>30000000</v>
      </c>
      <c r="Z108" s="412"/>
      <c r="AA108" s="410">
        <f t="shared" si="394"/>
        <v>30000000</v>
      </c>
      <c r="AB108" s="412"/>
      <c r="AC108" s="410">
        <f t="shared" si="395"/>
        <v>30000000</v>
      </c>
      <c r="AD108" s="412"/>
      <c r="AE108" s="410">
        <f t="shared" si="396"/>
        <v>30000000</v>
      </c>
      <c r="AF108" s="412"/>
      <c r="AG108" s="410">
        <f t="shared" si="397"/>
        <v>30000000</v>
      </c>
      <c r="AH108" s="412"/>
      <c r="AI108" s="412"/>
      <c r="AJ108" s="412"/>
      <c r="AK108" s="412"/>
      <c r="AL108" s="410">
        <f t="shared" si="398"/>
        <v>0</v>
      </c>
      <c r="AM108" s="412"/>
      <c r="AN108" s="410">
        <f t="shared" si="399"/>
        <v>0</v>
      </c>
      <c r="AO108" s="412"/>
      <c r="AP108" s="410">
        <f t="shared" si="400"/>
        <v>0</v>
      </c>
      <c r="AQ108" s="412"/>
      <c r="AR108" s="410">
        <f t="shared" si="401"/>
        <v>0</v>
      </c>
    </row>
    <row r="109" spans="1:44" s="389" customFormat="1" ht="34.5" hidden="1" customHeight="1" x14ac:dyDescent="0.25">
      <c r="A109" s="416" t="s">
        <v>861</v>
      </c>
      <c r="B109" s="412">
        <v>65000000</v>
      </c>
      <c r="C109" s="412"/>
      <c r="D109" s="412">
        <f t="shared" si="404"/>
        <v>65000000</v>
      </c>
      <c r="E109" s="412"/>
      <c r="F109" s="412"/>
      <c r="G109" s="412"/>
      <c r="H109" s="412">
        <f t="shared" si="402"/>
        <v>65000000</v>
      </c>
      <c r="I109" s="412"/>
      <c r="J109" s="410">
        <f t="shared" si="403"/>
        <v>65000000</v>
      </c>
      <c r="K109" s="412"/>
      <c r="L109" s="410">
        <f t="shared" si="387"/>
        <v>65000000</v>
      </c>
      <c r="M109" s="412"/>
      <c r="N109" s="410">
        <f t="shared" si="388"/>
        <v>65000000</v>
      </c>
      <c r="O109" s="412"/>
      <c r="P109" s="410">
        <f t="shared" si="389"/>
        <v>65000000</v>
      </c>
      <c r="Q109" s="412">
        <v>-53130160</v>
      </c>
      <c r="R109" s="410">
        <f t="shared" si="390"/>
        <v>11869840</v>
      </c>
      <c r="S109" s="412"/>
      <c r="T109" s="410">
        <f t="shared" si="391"/>
        <v>11869840</v>
      </c>
      <c r="U109" s="412"/>
      <c r="V109" s="410">
        <f t="shared" si="392"/>
        <v>11869840</v>
      </c>
      <c r="W109" s="412"/>
      <c r="X109" s="410">
        <f t="shared" si="393"/>
        <v>11869840</v>
      </c>
      <c r="Y109" s="412"/>
      <c r="Z109" s="412"/>
      <c r="AA109" s="410">
        <f t="shared" si="394"/>
        <v>0</v>
      </c>
      <c r="AB109" s="412"/>
      <c r="AC109" s="410">
        <f t="shared" si="395"/>
        <v>0</v>
      </c>
      <c r="AD109" s="412"/>
      <c r="AE109" s="410">
        <f t="shared" si="396"/>
        <v>0</v>
      </c>
      <c r="AF109" s="412"/>
      <c r="AG109" s="410">
        <f t="shared" si="397"/>
        <v>0</v>
      </c>
      <c r="AH109" s="412"/>
      <c r="AI109" s="412"/>
      <c r="AJ109" s="412"/>
      <c r="AK109" s="412"/>
      <c r="AL109" s="410">
        <f t="shared" si="398"/>
        <v>0</v>
      </c>
      <c r="AM109" s="412"/>
      <c r="AN109" s="410">
        <f t="shared" si="399"/>
        <v>0</v>
      </c>
      <c r="AO109" s="412"/>
      <c r="AP109" s="410">
        <f t="shared" si="400"/>
        <v>0</v>
      </c>
      <c r="AQ109" s="412"/>
      <c r="AR109" s="410">
        <f t="shared" si="401"/>
        <v>0</v>
      </c>
    </row>
    <row r="110" spans="1:44" s="389" customFormat="1" ht="63" hidden="1" customHeight="1" x14ac:dyDescent="0.25">
      <c r="A110" s="416" t="s">
        <v>777</v>
      </c>
      <c r="B110" s="412">
        <v>70000000</v>
      </c>
      <c r="C110" s="412"/>
      <c r="D110" s="412">
        <f t="shared" si="404"/>
        <v>70000000</v>
      </c>
      <c r="E110" s="412"/>
      <c r="F110" s="412"/>
      <c r="G110" s="412"/>
      <c r="H110" s="412">
        <f t="shared" si="402"/>
        <v>70000000</v>
      </c>
      <c r="I110" s="412"/>
      <c r="J110" s="410">
        <f t="shared" si="403"/>
        <v>70000000</v>
      </c>
      <c r="K110" s="412"/>
      <c r="L110" s="410">
        <f t="shared" si="387"/>
        <v>70000000</v>
      </c>
      <c r="M110" s="412"/>
      <c r="N110" s="410">
        <f t="shared" si="388"/>
        <v>70000000</v>
      </c>
      <c r="O110" s="412"/>
      <c r="P110" s="410">
        <f t="shared" si="389"/>
        <v>70000000</v>
      </c>
      <c r="Q110" s="412">
        <v>-28303632</v>
      </c>
      <c r="R110" s="410">
        <f t="shared" si="390"/>
        <v>41696368</v>
      </c>
      <c r="S110" s="412"/>
      <c r="T110" s="410">
        <f t="shared" si="391"/>
        <v>41696368</v>
      </c>
      <c r="U110" s="412"/>
      <c r="V110" s="410">
        <f t="shared" si="392"/>
        <v>41696368</v>
      </c>
      <c r="W110" s="412"/>
      <c r="X110" s="410">
        <f t="shared" si="393"/>
        <v>41696368</v>
      </c>
      <c r="Y110" s="412"/>
      <c r="Z110" s="412"/>
      <c r="AA110" s="410">
        <f t="shared" si="394"/>
        <v>0</v>
      </c>
      <c r="AB110" s="412"/>
      <c r="AC110" s="410">
        <f t="shared" si="395"/>
        <v>0</v>
      </c>
      <c r="AD110" s="412"/>
      <c r="AE110" s="410">
        <f t="shared" si="396"/>
        <v>0</v>
      </c>
      <c r="AF110" s="412"/>
      <c r="AG110" s="410">
        <f t="shared" si="397"/>
        <v>0</v>
      </c>
      <c r="AH110" s="412"/>
      <c r="AI110" s="412"/>
      <c r="AJ110" s="412"/>
      <c r="AK110" s="412"/>
      <c r="AL110" s="410">
        <f t="shared" si="398"/>
        <v>0</v>
      </c>
      <c r="AM110" s="412"/>
      <c r="AN110" s="410">
        <f t="shared" si="399"/>
        <v>0</v>
      </c>
      <c r="AO110" s="412"/>
      <c r="AP110" s="410">
        <f t="shared" si="400"/>
        <v>0</v>
      </c>
      <c r="AQ110" s="412"/>
      <c r="AR110" s="410">
        <f t="shared" si="401"/>
        <v>0</v>
      </c>
    </row>
    <row r="111" spans="1:44" s="389" customFormat="1" ht="31.5" hidden="1" customHeight="1" x14ac:dyDescent="0.25">
      <c r="A111" s="416" t="s">
        <v>778</v>
      </c>
      <c r="B111" s="412">
        <v>28000000</v>
      </c>
      <c r="C111" s="412"/>
      <c r="D111" s="412">
        <f t="shared" si="404"/>
        <v>28000000</v>
      </c>
      <c r="E111" s="412">
        <v>74000000</v>
      </c>
      <c r="F111" s="412"/>
      <c r="G111" s="412"/>
      <c r="H111" s="412">
        <f t="shared" si="402"/>
        <v>28000000</v>
      </c>
      <c r="I111" s="412"/>
      <c r="J111" s="410">
        <f t="shared" si="403"/>
        <v>28000000</v>
      </c>
      <c r="K111" s="412"/>
      <c r="L111" s="410">
        <f t="shared" si="387"/>
        <v>28000000</v>
      </c>
      <c r="M111" s="412"/>
      <c r="N111" s="410">
        <f t="shared" si="388"/>
        <v>28000000</v>
      </c>
      <c r="O111" s="412"/>
      <c r="P111" s="410">
        <f t="shared" si="389"/>
        <v>28000000</v>
      </c>
      <c r="Q111" s="412">
        <v>-22900000</v>
      </c>
      <c r="R111" s="410">
        <f t="shared" si="390"/>
        <v>5100000</v>
      </c>
      <c r="S111" s="412"/>
      <c r="T111" s="410">
        <f t="shared" si="391"/>
        <v>5100000</v>
      </c>
      <c r="U111" s="412"/>
      <c r="V111" s="410">
        <f t="shared" si="392"/>
        <v>5100000</v>
      </c>
      <c r="W111" s="412"/>
      <c r="X111" s="410">
        <f t="shared" si="393"/>
        <v>5100000</v>
      </c>
      <c r="Y111" s="412">
        <f>E111+F111</f>
        <v>74000000</v>
      </c>
      <c r="Z111" s="412"/>
      <c r="AA111" s="410">
        <f t="shared" si="394"/>
        <v>74000000</v>
      </c>
      <c r="AB111" s="412"/>
      <c r="AC111" s="410">
        <f t="shared" si="395"/>
        <v>74000000</v>
      </c>
      <c r="AD111" s="412"/>
      <c r="AE111" s="410">
        <f t="shared" si="396"/>
        <v>74000000</v>
      </c>
      <c r="AF111" s="412"/>
      <c r="AG111" s="410">
        <f t="shared" si="397"/>
        <v>74000000</v>
      </c>
      <c r="AH111" s="412">
        <v>68631000</v>
      </c>
      <c r="AI111" s="412"/>
      <c r="AJ111" s="412">
        <f>AH111+AI111</f>
        <v>68631000</v>
      </c>
      <c r="AK111" s="412"/>
      <c r="AL111" s="410">
        <f t="shared" si="398"/>
        <v>68631000</v>
      </c>
      <c r="AM111" s="412"/>
      <c r="AN111" s="410">
        <f t="shared" si="399"/>
        <v>68631000</v>
      </c>
      <c r="AO111" s="412"/>
      <c r="AP111" s="410">
        <f t="shared" si="400"/>
        <v>68631000</v>
      </c>
      <c r="AQ111" s="412"/>
      <c r="AR111" s="410">
        <f t="shared" si="401"/>
        <v>68631000</v>
      </c>
    </row>
    <row r="112" spans="1:44" s="389" customFormat="1" ht="33.75" hidden="1" customHeight="1" x14ac:dyDescent="0.25">
      <c r="A112" s="416" t="s">
        <v>779</v>
      </c>
      <c r="B112" s="412">
        <v>35000000</v>
      </c>
      <c r="C112" s="412"/>
      <c r="D112" s="412">
        <f t="shared" si="404"/>
        <v>35000000</v>
      </c>
      <c r="E112" s="412">
        <v>35000000</v>
      </c>
      <c r="F112" s="412"/>
      <c r="G112" s="412"/>
      <c r="H112" s="412">
        <f t="shared" si="402"/>
        <v>35000000</v>
      </c>
      <c r="I112" s="412"/>
      <c r="J112" s="410">
        <f t="shared" si="403"/>
        <v>35000000</v>
      </c>
      <c r="K112" s="412"/>
      <c r="L112" s="410">
        <f t="shared" si="387"/>
        <v>35000000</v>
      </c>
      <c r="M112" s="412"/>
      <c r="N112" s="410">
        <f t="shared" si="388"/>
        <v>35000000</v>
      </c>
      <c r="O112" s="412"/>
      <c r="P112" s="410">
        <f t="shared" si="389"/>
        <v>35000000</v>
      </c>
      <c r="Q112" s="412">
        <v>-28900000</v>
      </c>
      <c r="R112" s="410">
        <f t="shared" si="390"/>
        <v>6100000</v>
      </c>
      <c r="S112" s="412"/>
      <c r="T112" s="410">
        <f t="shared" si="391"/>
        <v>6100000</v>
      </c>
      <c r="U112" s="412"/>
      <c r="V112" s="410">
        <f t="shared" si="392"/>
        <v>6100000</v>
      </c>
      <c r="W112" s="412"/>
      <c r="X112" s="410">
        <f t="shared" si="393"/>
        <v>6100000</v>
      </c>
      <c r="Y112" s="412">
        <f>E112+F112</f>
        <v>35000000</v>
      </c>
      <c r="Z112" s="412"/>
      <c r="AA112" s="410">
        <f t="shared" si="394"/>
        <v>35000000</v>
      </c>
      <c r="AB112" s="412"/>
      <c r="AC112" s="410">
        <f t="shared" si="395"/>
        <v>35000000</v>
      </c>
      <c r="AD112" s="412"/>
      <c r="AE112" s="410">
        <f t="shared" si="396"/>
        <v>35000000</v>
      </c>
      <c r="AF112" s="412"/>
      <c r="AG112" s="410">
        <f t="shared" si="397"/>
        <v>35000000</v>
      </c>
      <c r="AH112" s="412"/>
      <c r="AI112" s="412"/>
      <c r="AJ112" s="412"/>
      <c r="AK112" s="412"/>
      <c r="AL112" s="410">
        <f t="shared" si="398"/>
        <v>0</v>
      </c>
      <c r="AM112" s="412"/>
      <c r="AN112" s="410">
        <f t="shared" si="399"/>
        <v>0</v>
      </c>
      <c r="AO112" s="412"/>
      <c r="AP112" s="410">
        <f t="shared" si="400"/>
        <v>0</v>
      </c>
      <c r="AQ112" s="412"/>
      <c r="AR112" s="410">
        <f t="shared" si="401"/>
        <v>0</v>
      </c>
    </row>
    <row r="113" spans="1:44" s="389" customFormat="1" ht="21" hidden="1" customHeight="1" x14ac:dyDescent="0.25">
      <c r="A113" s="416" t="s">
        <v>892</v>
      </c>
      <c r="B113" s="412"/>
      <c r="C113" s="412"/>
      <c r="D113" s="412"/>
      <c r="E113" s="412">
        <v>45000000</v>
      </c>
      <c r="F113" s="412"/>
      <c r="G113" s="412"/>
      <c r="H113" s="412"/>
      <c r="I113" s="412"/>
      <c r="J113" s="410">
        <f t="shared" si="403"/>
        <v>0</v>
      </c>
      <c r="K113" s="412"/>
      <c r="L113" s="410">
        <f t="shared" si="387"/>
        <v>0</v>
      </c>
      <c r="M113" s="412"/>
      <c r="N113" s="410">
        <f t="shared" si="388"/>
        <v>0</v>
      </c>
      <c r="O113" s="412"/>
      <c r="P113" s="410">
        <f t="shared" si="389"/>
        <v>0</v>
      </c>
      <c r="Q113" s="412"/>
      <c r="R113" s="410">
        <f t="shared" si="390"/>
        <v>0</v>
      </c>
      <c r="S113" s="412"/>
      <c r="T113" s="410">
        <f t="shared" si="391"/>
        <v>0</v>
      </c>
      <c r="U113" s="412"/>
      <c r="V113" s="410">
        <f t="shared" si="392"/>
        <v>0</v>
      </c>
      <c r="W113" s="412"/>
      <c r="X113" s="410">
        <f t="shared" si="393"/>
        <v>0</v>
      </c>
      <c r="Y113" s="412">
        <f>E113+F113</f>
        <v>45000000</v>
      </c>
      <c r="Z113" s="412"/>
      <c r="AA113" s="410">
        <f t="shared" si="394"/>
        <v>45000000</v>
      </c>
      <c r="AB113" s="412"/>
      <c r="AC113" s="410">
        <f t="shared" si="395"/>
        <v>45000000</v>
      </c>
      <c r="AD113" s="412"/>
      <c r="AE113" s="410">
        <f t="shared" si="396"/>
        <v>45000000</v>
      </c>
      <c r="AF113" s="412"/>
      <c r="AG113" s="410">
        <f t="shared" si="397"/>
        <v>45000000</v>
      </c>
      <c r="AH113" s="412">
        <v>45000000</v>
      </c>
      <c r="AI113" s="412"/>
      <c r="AJ113" s="412">
        <f>AH113+AI113</f>
        <v>45000000</v>
      </c>
      <c r="AK113" s="412"/>
      <c r="AL113" s="410">
        <f t="shared" si="398"/>
        <v>45000000</v>
      </c>
      <c r="AM113" s="412"/>
      <c r="AN113" s="410">
        <f t="shared" si="399"/>
        <v>45000000</v>
      </c>
      <c r="AO113" s="412"/>
      <c r="AP113" s="410">
        <f t="shared" si="400"/>
        <v>45000000</v>
      </c>
      <c r="AQ113" s="412"/>
      <c r="AR113" s="410">
        <f t="shared" si="401"/>
        <v>45000000</v>
      </c>
    </row>
    <row r="114" spans="1:44" s="389" customFormat="1" ht="67.5" hidden="1" customHeight="1" x14ac:dyDescent="0.25">
      <c r="A114" s="416" t="s">
        <v>951</v>
      </c>
      <c r="B114" s="412">
        <v>52140000</v>
      </c>
      <c r="C114" s="412"/>
      <c r="D114" s="412">
        <f>B114+C114</f>
        <v>52140000</v>
      </c>
      <c r="E114" s="412"/>
      <c r="F114" s="412"/>
      <c r="G114" s="412"/>
      <c r="H114" s="412">
        <f>D114+G114</f>
        <v>52140000</v>
      </c>
      <c r="I114" s="412"/>
      <c r="J114" s="410">
        <f t="shared" si="403"/>
        <v>52140000</v>
      </c>
      <c r="K114" s="412"/>
      <c r="L114" s="410">
        <f t="shared" si="387"/>
        <v>52140000</v>
      </c>
      <c r="M114" s="412"/>
      <c r="N114" s="410">
        <f t="shared" si="388"/>
        <v>52140000</v>
      </c>
      <c r="O114" s="412"/>
      <c r="P114" s="410">
        <f t="shared" si="389"/>
        <v>52140000</v>
      </c>
      <c r="Q114" s="412"/>
      <c r="R114" s="410">
        <f t="shared" si="390"/>
        <v>52140000</v>
      </c>
      <c r="S114" s="412"/>
      <c r="T114" s="410">
        <f t="shared" si="391"/>
        <v>52140000</v>
      </c>
      <c r="U114" s="412"/>
      <c r="V114" s="410">
        <f t="shared" si="392"/>
        <v>52140000</v>
      </c>
      <c r="W114" s="412"/>
      <c r="X114" s="410">
        <f t="shared" si="393"/>
        <v>52140000</v>
      </c>
      <c r="Y114" s="412"/>
      <c r="Z114" s="412"/>
      <c r="AA114" s="410">
        <f t="shared" si="394"/>
        <v>0</v>
      </c>
      <c r="AB114" s="412"/>
      <c r="AC114" s="410">
        <f t="shared" si="395"/>
        <v>0</v>
      </c>
      <c r="AD114" s="412"/>
      <c r="AE114" s="410">
        <f t="shared" si="396"/>
        <v>0</v>
      </c>
      <c r="AF114" s="412"/>
      <c r="AG114" s="410">
        <f t="shared" si="397"/>
        <v>0</v>
      </c>
      <c r="AH114" s="412"/>
      <c r="AI114" s="412"/>
      <c r="AJ114" s="412"/>
      <c r="AK114" s="412"/>
      <c r="AL114" s="410">
        <f t="shared" si="398"/>
        <v>0</v>
      </c>
      <c r="AM114" s="412"/>
      <c r="AN114" s="410">
        <f t="shared" si="399"/>
        <v>0</v>
      </c>
      <c r="AO114" s="412"/>
      <c r="AP114" s="410">
        <f t="shared" si="400"/>
        <v>0</v>
      </c>
      <c r="AQ114" s="412"/>
      <c r="AR114" s="410">
        <f t="shared" si="401"/>
        <v>0</v>
      </c>
    </row>
    <row r="115" spans="1:44" s="389" customFormat="1" ht="35.25" hidden="1" customHeight="1" x14ac:dyDescent="0.25">
      <c r="A115" s="416" t="s">
        <v>780</v>
      </c>
      <c r="B115" s="412">
        <v>38000000</v>
      </c>
      <c r="C115" s="412"/>
      <c r="D115" s="412">
        <f t="shared" si="404"/>
        <v>38000000</v>
      </c>
      <c r="E115" s="412">
        <v>38000000</v>
      </c>
      <c r="F115" s="412"/>
      <c r="G115" s="412"/>
      <c r="H115" s="412">
        <f>D115+G115</f>
        <v>38000000</v>
      </c>
      <c r="I115" s="412"/>
      <c r="J115" s="410">
        <f t="shared" si="403"/>
        <v>38000000</v>
      </c>
      <c r="K115" s="412"/>
      <c r="L115" s="410">
        <f t="shared" si="387"/>
        <v>38000000</v>
      </c>
      <c r="M115" s="412"/>
      <c r="N115" s="410">
        <f t="shared" si="388"/>
        <v>38000000</v>
      </c>
      <c r="O115" s="412"/>
      <c r="P115" s="410">
        <f t="shared" si="389"/>
        <v>38000000</v>
      </c>
      <c r="Q115" s="412">
        <v>-33000000</v>
      </c>
      <c r="R115" s="410">
        <f t="shared" si="390"/>
        <v>5000000</v>
      </c>
      <c r="S115" s="412"/>
      <c r="T115" s="410">
        <f t="shared" si="391"/>
        <v>5000000</v>
      </c>
      <c r="U115" s="412"/>
      <c r="V115" s="410">
        <f t="shared" si="392"/>
        <v>5000000</v>
      </c>
      <c r="W115" s="412"/>
      <c r="X115" s="410">
        <f t="shared" si="393"/>
        <v>5000000</v>
      </c>
      <c r="Y115" s="412">
        <f>E115+F115</f>
        <v>38000000</v>
      </c>
      <c r="Z115" s="412"/>
      <c r="AA115" s="410">
        <f t="shared" si="394"/>
        <v>38000000</v>
      </c>
      <c r="AB115" s="412"/>
      <c r="AC115" s="410">
        <f t="shared" si="395"/>
        <v>38000000</v>
      </c>
      <c r="AD115" s="412"/>
      <c r="AE115" s="410">
        <f t="shared" si="396"/>
        <v>38000000</v>
      </c>
      <c r="AF115" s="412"/>
      <c r="AG115" s="410">
        <f t="shared" si="397"/>
        <v>38000000</v>
      </c>
      <c r="AH115" s="412"/>
      <c r="AI115" s="412"/>
      <c r="AJ115" s="412"/>
      <c r="AK115" s="412"/>
      <c r="AL115" s="410">
        <f t="shared" si="398"/>
        <v>0</v>
      </c>
      <c r="AM115" s="412"/>
      <c r="AN115" s="410">
        <f t="shared" si="399"/>
        <v>0</v>
      </c>
      <c r="AO115" s="412"/>
      <c r="AP115" s="410">
        <f t="shared" si="400"/>
        <v>0</v>
      </c>
      <c r="AQ115" s="412"/>
      <c r="AR115" s="410">
        <f t="shared" si="401"/>
        <v>0</v>
      </c>
    </row>
    <row r="116" spans="1:44" s="389" customFormat="1" ht="33.75" hidden="1" customHeight="1" x14ac:dyDescent="0.25">
      <c r="A116" s="416" t="s">
        <v>868</v>
      </c>
      <c r="B116" s="412">
        <v>40000000</v>
      </c>
      <c r="C116" s="412"/>
      <c r="D116" s="412">
        <f t="shared" si="404"/>
        <v>40000000</v>
      </c>
      <c r="E116" s="412">
        <v>71500000</v>
      </c>
      <c r="F116" s="412"/>
      <c r="G116" s="412"/>
      <c r="H116" s="412">
        <f>D116+G116</f>
        <v>40000000</v>
      </c>
      <c r="I116" s="412"/>
      <c r="J116" s="410">
        <f t="shared" si="403"/>
        <v>40000000</v>
      </c>
      <c r="K116" s="412"/>
      <c r="L116" s="410">
        <f t="shared" si="387"/>
        <v>40000000</v>
      </c>
      <c r="M116" s="412"/>
      <c r="N116" s="410">
        <f t="shared" si="388"/>
        <v>40000000</v>
      </c>
      <c r="O116" s="412"/>
      <c r="P116" s="410">
        <f t="shared" si="389"/>
        <v>40000000</v>
      </c>
      <c r="Q116" s="412">
        <v>-26556000</v>
      </c>
      <c r="R116" s="410">
        <f t="shared" si="390"/>
        <v>13444000</v>
      </c>
      <c r="S116" s="412"/>
      <c r="T116" s="410">
        <f t="shared" si="391"/>
        <v>13444000</v>
      </c>
      <c r="U116" s="412"/>
      <c r="V116" s="410">
        <f t="shared" si="392"/>
        <v>13444000</v>
      </c>
      <c r="W116" s="412"/>
      <c r="X116" s="410">
        <f t="shared" si="393"/>
        <v>13444000</v>
      </c>
      <c r="Y116" s="412">
        <f>E116+F116</f>
        <v>71500000</v>
      </c>
      <c r="Z116" s="412"/>
      <c r="AA116" s="410">
        <f t="shared" si="394"/>
        <v>71500000</v>
      </c>
      <c r="AB116" s="412"/>
      <c r="AC116" s="410">
        <f t="shared" si="395"/>
        <v>71500000</v>
      </c>
      <c r="AD116" s="412"/>
      <c r="AE116" s="410">
        <f t="shared" si="396"/>
        <v>71500000</v>
      </c>
      <c r="AF116" s="412"/>
      <c r="AG116" s="410">
        <f t="shared" si="397"/>
        <v>71500000</v>
      </c>
      <c r="AH116" s="412"/>
      <c r="AI116" s="412"/>
      <c r="AJ116" s="412"/>
      <c r="AK116" s="412"/>
      <c r="AL116" s="410">
        <f t="shared" si="398"/>
        <v>0</v>
      </c>
      <c r="AM116" s="412"/>
      <c r="AN116" s="410">
        <f t="shared" si="399"/>
        <v>0</v>
      </c>
      <c r="AO116" s="412"/>
      <c r="AP116" s="410">
        <f t="shared" si="400"/>
        <v>0</v>
      </c>
      <c r="AQ116" s="412"/>
      <c r="AR116" s="410">
        <f t="shared" si="401"/>
        <v>0</v>
      </c>
    </row>
    <row r="117" spans="1:44" s="389" customFormat="1" ht="34.5" hidden="1" customHeight="1" x14ac:dyDescent="0.25">
      <c r="A117" s="416" t="s">
        <v>895</v>
      </c>
      <c r="B117" s="412"/>
      <c r="C117" s="412"/>
      <c r="D117" s="412"/>
      <c r="E117" s="412"/>
      <c r="F117" s="412"/>
      <c r="G117" s="412"/>
      <c r="H117" s="412"/>
      <c r="I117" s="412"/>
      <c r="J117" s="410">
        <f t="shared" si="403"/>
        <v>0</v>
      </c>
      <c r="K117" s="412">
        <v>40062000</v>
      </c>
      <c r="L117" s="410">
        <f t="shared" si="387"/>
        <v>40062000</v>
      </c>
      <c r="M117" s="412"/>
      <c r="N117" s="410">
        <f t="shared" si="388"/>
        <v>40062000</v>
      </c>
      <c r="O117" s="412"/>
      <c r="P117" s="410">
        <f t="shared" si="389"/>
        <v>40062000</v>
      </c>
      <c r="Q117" s="412"/>
      <c r="R117" s="410">
        <f t="shared" si="390"/>
        <v>40062000</v>
      </c>
      <c r="S117" s="412"/>
      <c r="T117" s="410">
        <f t="shared" si="391"/>
        <v>40062000</v>
      </c>
      <c r="U117" s="412"/>
      <c r="V117" s="410">
        <f t="shared" si="392"/>
        <v>40062000</v>
      </c>
      <c r="W117" s="412"/>
      <c r="X117" s="410">
        <f t="shared" si="393"/>
        <v>40062000</v>
      </c>
      <c r="Y117" s="412">
        <f>E117+F117</f>
        <v>0</v>
      </c>
      <c r="Z117" s="412"/>
      <c r="AA117" s="410">
        <f t="shared" si="394"/>
        <v>0</v>
      </c>
      <c r="AB117" s="412"/>
      <c r="AC117" s="410">
        <f t="shared" si="395"/>
        <v>0</v>
      </c>
      <c r="AD117" s="412"/>
      <c r="AE117" s="410">
        <f t="shared" si="396"/>
        <v>0</v>
      </c>
      <c r="AF117" s="412"/>
      <c r="AG117" s="410">
        <f t="shared" si="397"/>
        <v>0</v>
      </c>
      <c r="AH117" s="412"/>
      <c r="AI117" s="412"/>
      <c r="AJ117" s="412"/>
      <c r="AK117" s="412"/>
      <c r="AL117" s="410">
        <f t="shared" si="398"/>
        <v>0</v>
      </c>
      <c r="AM117" s="412"/>
      <c r="AN117" s="410">
        <f t="shared" si="399"/>
        <v>0</v>
      </c>
      <c r="AO117" s="412"/>
      <c r="AP117" s="410">
        <f t="shared" si="400"/>
        <v>0</v>
      </c>
      <c r="AQ117" s="412"/>
      <c r="AR117" s="410">
        <f t="shared" si="401"/>
        <v>0</v>
      </c>
    </row>
    <row r="118" spans="1:44" s="399" customFormat="1" ht="117.75" customHeight="1" x14ac:dyDescent="0.25">
      <c r="A118" s="425" t="s">
        <v>1020</v>
      </c>
      <c r="B118" s="404"/>
      <c r="C118" s="404"/>
      <c r="D118" s="404"/>
      <c r="E118" s="404"/>
      <c r="F118" s="404"/>
      <c r="G118" s="404"/>
      <c r="H118" s="404"/>
      <c r="I118" s="404"/>
      <c r="J118" s="413"/>
      <c r="K118" s="404"/>
      <c r="L118" s="413"/>
      <c r="M118" s="404"/>
      <c r="N118" s="413"/>
      <c r="O118" s="404"/>
      <c r="P118" s="413"/>
      <c r="Q118" s="404"/>
      <c r="R118" s="413"/>
      <c r="S118" s="404"/>
      <c r="T118" s="413"/>
      <c r="U118" s="404"/>
      <c r="V118" s="413">
        <v>93700000</v>
      </c>
      <c r="W118" s="404">
        <v>-14964000</v>
      </c>
      <c r="X118" s="413">
        <f t="shared" si="393"/>
        <v>78736000</v>
      </c>
      <c r="Y118" s="404"/>
      <c r="Z118" s="404"/>
      <c r="AA118" s="413"/>
      <c r="AB118" s="404"/>
      <c r="AC118" s="413"/>
      <c r="AD118" s="404"/>
      <c r="AE118" s="413"/>
      <c r="AF118" s="404"/>
      <c r="AG118" s="413">
        <f t="shared" si="397"/>
        <v>0</v>
      </c>
      <c r="AH118" s="404"/>
      <c r="AI118" s="404"/>
      <c r="AJ118" s="404"/>
      <c r="AK118" s="404"/>
      <c r="AL118" s="413"/>
      <c r="AM118" s="404"/>
      <c r="AN118" s="413"/>
      <c r="AO118" s="404"/>
      <c r="AP118" s="413"/>
      <c r="AQ118" s="404"/>
      <c r="AR118" s="413">
        <f t="shared" si="401"/>
        <v>0</v>
      </c>
    </row>
    <row r="119" spans="1:44" s="389" customFormat="1" ht="48.75" hidden="1" customHeight="1" x14ac:dyDescent="0.25">
      <c r="A119" s="425" t="s">
        <v>733</v>
      </c>
      <c r="B119" s="406"/>
      <c r="C119" s="406">
        <f>C120+C124</f>
        <v>26880000</v>
      </c>
      <c r="D119" s="406">
        <f>D120+D124</f>
        <v>26880000</v>
      </c>
      <c r="E119" s="406">
        <f>E120+E124</f>
        <v>8782000</v>
      </c>
      <c r="F119" s="406"/>
      <c r="G119" s="406">
        <f>G120+G124</f>
        <v>0</v>
      </c>
      <c r="H119" s="406">
        <f>D119+G119</f>
        <v>26880000</v>
      </c>
      <c r="I119" s="406">
        <f>I120+I124</f>
        <v>-1600060</v>
      </c>
      <c r="J119" s="413">
        <f t="shared" si="403"/>
        <v>25279940</v>
      </c>
      <c r="K119" s="406">
        <f t="shared" ref="K119:P119" si="405">K120+K124</f>
        <v>0</v>
      </c>
      <c r="L119" s="406">
        <f t="shared" si="405"/>
        <v>25279940</v>
      </c>
      <c r="M119" s="406">
        <f t="shared" si="405"/>
        <v>0</v>
      </c>
      <c r="N119" s="406">
        <f t="shared" si="405"/>
        <v>25279940</v>
      </c>
      <c r="O119" s="406">
        <f t="shared" si="405"/>
        <v>0</v>
      </c>
      <c r="P119" s="406">
        <f t="shared" si="405"/>
        <v>25279940</v>
      </c>
      <c r="Q119" s="406">
        <f>Q120+Q122+Q124</f>
        <v>0</v>
      </c>
      <c r="R119" s="406">
        <f t="shared" ref="R119:AR119" si="406">R120+R122+R124</f>
        <v>25279940</v>
      </c>
      <c r="S119" s="406">
        <f>S120+S122+S124</f>
        <v>0</v>
      </c>
      <c r="T119" s="406">
        <f t="shared" ref="T119:V119" si="407">T120+T122+T124</f>
        <v>25279940</v>
      </c>
      <c r="U119" s="406">
        <f>U120+U122+U124</f>
        <v>110570000</v>
      </c>
      <c r="V119" s="406">
        <f t="shared" si="407"/>
        <v>135849940</v>
      </c>
      <c r="W119" s="406">
        <f>W120+W122+W124</f>
        <v>0</v>
      </c>
      <c r="X119" s="406">
        <f t="shared" ref="X119" si="408">X120+X122+X124</f>
        <v>135849940</v>
      </c>
      <c r="Y119" s="406">
        <f t="shared" si="406"/>
        <v>8782000</v>
      </c>
      <c r="Z119" s="406">
        <f t="shared" si="406"/>
        <v>0</v>
      </c>
      <c r="AA119" s="406">
        <f t="shared" si="406"/>
        <v>8782000</v>
      </c>
      <c r="AB119" s="406">
        <f t="shared" si="406"/>
        <v>0</v>
      </c>
      <c r="AC119" s="406">
        <f t="shared" si="406"/>
        <v>8782000</v>
      </c>
      <c r="AD119" s="406">
        <f t="shared" si="406"/>
        <v>0</v>
      </c>
      <c r="AE119" s="406">
        <f t="shared" si="406"/>
        <v>8782000</v>
      </c>
      <c r="AF119" s="406">
        <f t="shared" si="406"/>
        <v>0</v>
      </c>
      <c r="AG119" s="406">
        <f t="shared" si="406"/>
        <v>8782000</v>
      </c>
      <c r="AH119" s="406">
        <f t="shared" si="406"/>
        <v>43020000</v>
      </c>
      <c r="AI119" s="406">
        <f t="shared" si="406"/>
        <v>0</v>
      </c>
      <c r="AJ119" s="406">
        <f t="shared" si="406"/>
        <v>43020000</v>
      </c>
      <c r="AK119" s="406">
        <f t="shared" si="406"/>
        <v>0</v>
      </c>
      <c r="AL119" s="406">
        <f t="shared" si="406"/>
        <v>43020000</v>
      </c>
      <c r="AM119" s="406">
        <f t="shared" si="406"/>
        <v>0</v>
      </c>
      <c r="AN119" s="406">
        <f t="shared" si="406"/>
        <v>43020000</v>
      </c>
      <c r="AO119" s="406">
        <f t="shared" si="406"/>
        <v>0</v>
      </c>
      <c r="AP119" s="406">
        <f t="shared" si="406"/>
        <v>26580000</v>
      </c>
      <c r="AQ119" s="406">
        <f t="shared" si="406"/>
        <v>0</v>
      </c>
      <c r="AR119" s="406">
        <f t="shared" si="406"/>
        <v>26580000</v>
      </c>
    </row>
    <row r="120" spans="1:44" s="399" customFormat="1" ht="18.75" hidden="1" customHeight="1" x14ac:dyDescent="0.25">
      <c r="A120" s="442" t="s">
        <v>674</v>
      </c>
      <c r="B120" s="406"/>
      <c r="C120" s="406">
        <f t="shared" ref="C120:C122" si="409">C121</f>
        <v>26880000</v>
      </c>
      <c r="D120" s="406">
        <f>B120+C120</f>
        <v>26880000</v>
      </c>
      <c r="E120" s="406"/>
      <c r="F120" s="406"/>
      <c r="G120" s="406"/>
      <c r="H120" s="406">
        <f>H121</f>
        <v>26880000</v>
      </c>
      <c r="I120" s="406">
        <f>I121</f>
        <v>-1600060</v>
      </c>
      <c r="J120" s="406">
        <f t="shared" ref="J120:AR122" si="410">J121</f>
        <v>25279940</v>
      </c>
      <c r="K120" s="406">
        <f>K121</f>
        <v>0</v>
      </c>
      <c r="L120" s="406">
        <f t="shared" si="410"/>
        <v>25279940</v>
      </c>
      <c r="M120" s="406">
        <f>M121</f>
        <v>0</v>
      </c>
      <c r="N120" s="406">
        <f t="shared" si="410"/>
        <v>25279940</v>
      </c>
      <c r="O120" s="406"/>
      <c r="P120" s="406">
        <f t="shared" si="410"/>
        <v>25279940</v>
      </c>
      <c r="Q120" s="406"/>
      <c r="R120" s="406">
        <f t="shared" si="410"/>
        <v>25279940</v>
      </c>
      <c r="S120" s="406"/>
      <c r="T120" s="406">
        <f t="shared" si="410"/>
        <v>25279940</v>
      </c>
      <c r="U120" s="406"/>
      <c r="V120" s="406">
        <f t="shared" si="410"/>
        <v>25279940</v>
      </c>
      <c r="W120" s="406"/>
      <c r="X120" s="406">
        <f t="shared" si="410"/>
        <v>25279940</v>
      </c>
      <c r="Y120" s="406">
        <f t="shared" si="410"/>
        <v>0</v>
      </c>
      <c r="Z120" s="406">
        <f>Z121</f>
        <v>0</v>
      </c>
      <c r="AA120" s="406">
        <f t="shared" si="410"/>
        <v>0</v>
      </c>
      <c r="AB120" s="406">
        <f>AB121</f>
        <v>0</v>
      </c>
      <c r="AC120" s="406">
        <f t="shared" si="410"/>
        <v>0</v>
      </c>
      <c r="AD120" s="406">
        <f>AD121</f>
        <v>0</v>
      </c>
      <c r="AE120" s="406">
        <f t="shared" si="410"/>
        <v>0</v>
      </c>
      <c r="AF120" s="406">
        <f>AF121</f>
        <v>0</v>
      </c>
      <c r="AG120" s="406">
        <f t="shared" si="410"/>
        <v>0</v>
      </c>
      <c r="AH120" s="406">
        <f t="shared" si="410"/>
        <v>16440000</v>
      </c>
      <c r="AI120" s="406">
        <f t="shared" si="410"/>
        <v>0</v>
      </c>
      <c r="AJ120" s="406">
        <f t="shared" si="410"/>
        <v>16440000</v>
      </c>
      <c r="AK120" s="406">
        <f>AK121</f>
        <v>0</v>
      </c>
      <c r="AL120" s="406">
        <f t="shared" si="410"/>
        <v>16440000</v>
      </c>
      <c r="AM120" s="406">
        <f>AM121</f>
        <v>0</v>
      </c>
      <c r="AN120" s="406">
        <f t="shared" si="410"/>
        <v>16440000</v>
      </c>
      <c r="AO120" s="406">
        <f>AO121</f>
        <v>0</v>
      </c>
      <c r="AP120" s="406">
        <f t="shared" si="410"/>
        <v>16440000</v>
      </c>
      <c r="AQ120" s="406">
        <f>AQ121</f>
        <v>0</v>
      </c>
      <c r="AR120" s="406">
        <f t="shared" si="410"/>
        <v>16440000</v>
      </c>
    </row>
    <row r="121" spans="1:44" s="389" customFormat="1" ht="50.25" hidden="1" customHeight="1" x14ac:dyDescent="0.25">
      <c r="A121" s="416" t="s">
        <v>952</v>
      </c>
      <c r="B121" s="411"/>
      <c r="C121" s="411">
        <v>26880000</v>
      </c>
      <c r="D121" s="411">
        <f>B121+C121</f>
        <v>26880000</v>
      </c>
      <c r="E121" s="411"/>
      <c r="F121" s="411"/>
      <c r="G121" s="411"/>
      <c r="H121" s="411">
        <f>D121+G121</f>
        <v>26880000</v>
      </c>
      <c r="I121" s="411">
        <v>-1600060</v>
      </c>
      <c r="J121" s="410">
        <f t="shared" si="403"/>
        <v>25279940</v>
      </c>
      <c r="K121" s="411"/>
      <c r="L121" s="410">
        <f t="shared" ref="L121" si="411">J121+K121</f>
        <v>25279940</v>
      </c>
      <c r="M121" s="411"/>
      <c r="N121" s="410">
        <f>L121+M121</f>
        <v>25279940</v>
      </c>
      <c r="O121" s="411"/>
      <c r="P121" s="410">
        <f t="shared" ref="P121" si="412">N121+O121</f>
        <v>25279940</v>
      </c>
      <c r="Q121" s="411"/>
      <c r="R121" s="410">
        <f>P121+Q121</f>
        <v>25279940</v>
      </c>
      <c r="S121" s="411"/>
      <c r="T121" s="410">
        <f>R121+S121</f>
        <v>25279940</v>
      </c>
      <c r="U121" s="411"/>
      <c r="V121" s="410">
        <f>T121+U121</f>
        <v>25279940</v>
      </c>
      <c r="W121" s="411"/>
      <c r="X121" s="410">
        <f>V121+W121</f>
        <v>25279940</v>
      </c>
      <c r="Y121" s="411"/>
      <c r="Z121" s="411"/>
      <c r="AA121" s="410">
        <f t="shared" ref="AA121:AA131" si="413">Y121+Z121</f>
        <v>0</v>
      </c>
      <c r="AB121" s="411"/>
      <c r="AC121" s="410">
        <f t="shared" ref="AC121" si="414">AA121+AB121</f>
        <v>0</v>
      </c>
      <c r="AD121" s="411"/>
      <c r="AE121" s="410">
        <f t="shared" ref="AE121" si="415">AC121+AD121</f>
        <v>0</v>
      </c>
      <c r="AF121" s="411"/>
      <c r="AG121" s="410">
        <f t="shared" ref="AG121" si="416">AE121+AF121</f>
        <v>0</v>
      </c>
      <c r="AH121" s="411">
        <v>16440000</v>
      </c>
      <c r="AI121" s="411"/>
      <c r="AJ121" s="411">
        <f>AH121+AI121</f>
        <v>16440000</v>
      </c>
      <c r="AK121" s="411"/>
      <c r="AL121" s="410">
        <f t="shared" ref="AL121:AL131" si="417">AJ121+AK121</f>
        <v>16440000</v>
      </c>
      <c r="AM121" s="411"/>
      <c r="AN121" s="410">
        <f t="shared" ref="AN121" si="418">AL121+AM121</f>
        <v>16440000</v>
      </c>
      <c r="AO121" s="411"/>
      <c r="AP121" s="410">
        <f t="shared" ref="AP121" si="419">AN121+AO121</f>
        <v>16440000</v>
      </c>
      <c r="AQ121" s="411"/>
      <c r="AR121" s="410">
        <f t="shared" ref="AR121" si="420">AP121+AQ121</f>
        <v>16440000</v>
      </c>
    </row>
    <row r="122" spans="1:44" s="399" customFormat="1" ht="18.75" hidden="1" customHeight="1" x14ac:dyDescent="0.25">
      <c r="A122" s="443" t="s">
        <v>0</v>
      </c>
      <c r="B122" s="406"/>
      <c r="C122" s="406">
        <f t="shared" si="409"/>
        <v>26880000</v>
      </c>
      <c r="D122" s="406">
        <f>B122+C122</f>
        <v>26880000</v>
      </c>
      <c r="E122" s="406"/>
      <c r="F122" s="406"/>
      <c r="G122" s="406"/>
      <c r="H122" s="406">
        <f>H123</f>
        <v>26880000</v>
      </c>
      <c r="I122" s="406">
        <f>I123</f>
        <v>-1600060</v>
      </c>
      <c r="J122" s="406">
        <f t="shared" si="410"/>
        <v>25279940</v>
      </c>
      <c r="K122" s="406">
        <f>K123</f>
        <v>0</v>
      </c>
      <c r="L122" s="406">
        <f t="shared" si="410"/>
        <v>25279940</v>
      </c>
      <c r="M122" s="406">
        <f>M123</f>
        <v>0</v>
      </c>
      <c r="N122" s="406">
        <f t="shared" si="410"/>
        <v>25279940</v>
      </c>
      <c r="O122" s="406"/>
      <c r="P122" s="406">
        <f t="shared" si="410"/>
        <v>0</v>
      </c>
      <c r="Q122" s="406">
        <f t="shared" ref="Q122:X122" si="421">Q123</f>
        <v>0</v>
      </c>
      <c r="R122" s="406">
        <f t="shared" si="421"/>
        <v>0</v>
      </c>
      <c r="S122" s="406">
        <f t="shared" si="421"/>
        <v>0</v>
      </c>
      <c r="T122" s="406">
        <f t="shared" si="421"/>
        <v>0</v>
      </c>
      <c r="U122" s="406">
        <f t="shared" si="421"/>
        <v>110570000</v>
      </c>
      <c r="V122" s="406">
        <f t="shared" si="421"/>
        <v>110570000</v>
      </c>
      <c r="W122" s="406">
        <f t="shared" si="421"/>
        <v>0</v>
      </c>
      <c r="X122" s="406">
        <f t="shared" si="421"/>
        <v>110570000</v>
      </c>
      <c r="Y122" s="406">
        <f t="shared" si="410"/>
        <v>0</v>
      </c>
      <c r="Z122" s="406">
        <f>Z123</f>
        <v>0</v>
      </c>
      <c r="AA122" s="406">
        <f t="shared" si="410"/>
        <v>0</v>
      </c>
      <c r="AB122" s="406">
        <f>AB123</f>
        <v>0</v>
      </c>
      <c r="AC122" s="406">
        <f t="shared" si="410"/>
        <v>0</v>
      </c>
      <c r="AD122" s="406">
        <f>AD123</f>
        <v>0</v>
      </c>
      <c r="AE122" s="406">
        <f t="shared" si="410"/>
        <v>0</v>
      </c>
      <c r="AF122" s="406">
        <f>AF123</f>
        <v>0</v>
      </c>
      <c r="AG122" s="406">
        <f t="shared" si="410"/>
        <v>0</v>
      </c>
      <c r="AH122" s="406">
        <f t="shared" si="410"/>
        <v>16440000</v>
      </c>
      <c r="AI122" s="406">
        <f t="shared" si="410"/>
        <v>0</v>
      </c>
      <c r="AJ122" s="406">
        <f t="shared" si="410"/>
        <v>16440000</v>
      </c>
      <c r="AK122" s="406">
        <f>AK123</f>
        <v>0</v>
      </c>
      <c r="AL122" s="406">
        <f t="shared" si="410"/>
        <v>16440000</v>
      </c>
      <c r="AM122" s="406">
        <f>AM123</f>
        <v>0</v>
      </c>
      <c r="AN122" s="406">
        <f t="shared" si="410"/>
        <v>16440000</v>
      </c>
      <c r="AO122" s="406">
        <f>AO123</f>
        <v>0</v>
      </c>
      <c r="AP122" s="406">
        <f t="shared" si="410"/>
        <v>0</v>
      </c>
      <c r="AQ122" s="406">
        <f>AQ123</f>
        <v>0</v>
      </c>
      <c r="AR122" s="406">
        <f t="shared" si="410"/>
        <v>0</v>
      </c>
    </row>
    <row r="123" spans="1:44" s="389" customFormat="1" ht="33.6" hidden="1" customHeight="1" x14ac:dyDescent="0.25">
      <c r="A123" s="416" t="s">
        <v>986</v>
      </c>
      <c r="B123" s="411"/>
      <c r="C123" s="411">
        <v>26880000</v>
      </c>
      <c r="D123" s="411">
        <f>B123+C123</f>
        <v>26880000</v>
      </c>
      <c r="E123" s="411"/>
      <c r="F123" s="411"/>
      <c r="G123" s="411"/>
      <c r="H123" s="411">
        <f>D123+G123</f>
        <v>26880000</v>
      </c>
      <c r="I123" s="411">
        <v>-1600060</v>
      </c>
      <c r="J123" s="410">
        <f t="shared" ref="J123" si="422">H123+I123</f>
        <v>25279940</v>
      </c>
      <c r="K123" s="411"/>
      <c r="L123" s="410">
        <f t="shared" ref="L123" si="423">J123+K123</f>
        <v>25279940</v>
      </c>
      <c r="M123" s="411"/>
      <c r="N123" s="410">
        <f>L123+M123</f>
        <v>25279940</v>
      </c>
      <c r="O123" s="411"/>
      <c r="P123" s="410"/>
      <c r="Q123" s="411"/>
      <c r="R123" s="410">
        <f>P123+Q123</f>
        <v>0</v>
      </c>
      <c r="S123" s="411"/>
      <c r="T123" s="410">
        <f>R123+S123</f>
        <v>0</v>
      </c>
      <c r="U123" s="411">
        <v>110570000</v>
      </c>
      <c r="V123" s="410">
        <f>T123+U123</f>
        <v>110570000</v>
      </c>
      <c r="W123" s="411"/>
      <c r="X123" s="410">
        <f>V123+W123</f>
        <v>110570000</v>
      </c>
      <c r="Y123" s="411"/>
      <c r="Z123" s="411"/>
      <c r="AA123" s="410">
        <f t="shared" ref="AA123" si="424">Y123+Z123</f>
        <v>0</v>
      </c>
      <c r="AB123" s="411"/>
      <c r="AC123" s="410">
        <f t="shared" ref="AC123" si="425">AA123+AB123</f>
        <v>0</v>
      </c>
      <c r="AD123" s="411"/>
      <c r="AE123" s="410">
        <f t="shared" ref="AE123" si="426">AC123+AD123</f>
        <v>0</v>
      </c>
      <c r="AF123" s="411"/>
      <c r="AG123" s="410">
        <f t="shared" ref="AG123" si="427">AE123+AF123</f>
        <v>0</v>
      </c>
      <c r="AH123" s="411">
        <v>16440000</v>
      </c>
      <c r="AI123" s="411"/>
      <c r="AJ123" s="411">
        <f>AH123+AI123</f>
        <v>16440000</v>
      </c>
      <c r="AK123" s="411"/>
      <c r="AL123" s="410">
        <f t="shared" ref="AL123" si="428">AJ123+AK123</f>
        <v>16440000</v>
      </c>
      <c r="AM123" s="411"/>
      <c r="AN123" s="410">
        <f t="shared" ref="AN123" si="429">AL123+AM123</f>
        <v>16440000</v>
      </c>
      <c r="AO123" s="411"/>
      <c r="AP123" s="410"/>
      <c r="AQ123" s="411"/>
      <c r="AR123" s="410">
        <f t="shared" ref="AR123" si="430">AP123+AQ123</f>
        <v>0</v>
      </c>
    </row>
    <row r="124" spans="1:44" s="389" customFormat="1" ht="18.75" hidden="1" customHeight="1" x14ac:dyDescent="0.25">
      <c r="A124" s="443" t="s">
        <v>681</v>
      </c>
      <c r="B124" s="404"/>
      <c r="C124" s="404"/>
      <c r="D124" s="404"/>
      <c r="E124" s="404">
        <f t="shared" ref="E124" si="431">E125</f>
        <v>8782000</v>
      </c>
      <c r="F124" s="404"/>
      <c r="G124" s="404"/>
      <c r="H124" s="404">
        <f t="shared" ref="H124:X124" si="432">H125</f>
        <v>0</v>
      </c>
      <c r="I124" s="404">
        <f t="shared" si="432"/>
        <v>0</v>
      </c>
      <c r="J124" s="404">
        <f t="shared" si="432"/>
        <v>0</v>
      </c>
      <c r="K124" s="404">
        <f t="shared" si="432"/>
        <v>0</v>
      </c>
      <c r="L124" s="404">
        <f t="shared" si="432"/>
        <v>0</v>
      </c>
      <c r="M124" s="404">
        <f t="shared" si="432"/>
        <v>0</v>
      </c>
      <c r="N124" s="404">
        <f t="shared" si="432"/>
        <v>0</v>
      </c>
      <c r="O124" s="404"/>
      <c r="P124" s="404">
        <f t="shared" si="432"/>
        <v>0</v>
      </c>
      <c r="Q124" s="404"/>
      <c r="R124" s="404">
        <f t="shared" si="432"/>
        <v>0</v>
      </c>
      <c r="S124" s="404"/>
      <c r="T124" s="404">
        <f t="shared" si="432"/>
        <v>0</v>
      </c>
      <c r="U124" s="404"/>
      <c r="V124" s="404">
        <f t="shared" si="432"/>
        <v>0</v>
      </c>
      <c r="W124" s="404"/>
      <c r="X124" s="404">
        <f t="shared" si="432"/>
        <v>0</v>
      </c>
      <c r="Y124" s="404">
        <f>Y125</f>
        <v>8782000</v>
      </c>
      <c r="Z124" s="404">
        <f t="shared" ref="Z124:AR124" si="433">Z125</f>
        <v>0</v>
      </c>
      <c r="AA124" s="404">
        <f t="shared" si="433"/>
        <v>8782000</v>
      </c>
      <c r="AB124" s="404">
        <f t="shared" si="433"/>
        <v>0</v>
      </c>
      <c r="AC124" s="404">
        <f t="shared" si="433"/>
        <v>8782000</v>
      </c>
      <c r="AD124" s="404">
        <f t="shared" si="433"/>
        <v>0</v>
      </c>
      <c r="AE124" s="404">
        <f t="shared" si="433"/>
        <v>8782000</v>
      </c>
      <c r="AF124" s="404">
        <f t="shared" si="433"/>
        <v>0</v>
      </c>
      <c r="AG124" s="404">
        <f t="shared" si="433"/>
        <v>8782000</v>
      </c>
      <c r="AH124" s="404">
        <f t="shared" si="433"/>
        <v>10140000</v>
      </c>
      <c r="AI124" s="404">
        <f t="shared" si="433"/>
        <v>0</v>
      </c>
      <c r="AJ124" s="404">
        <f t="shared" si="433"/>
        <v>10140000</v>
      </c>
      <c r="AK124" s="404">
        <f t="shared" si="433"/>
        <v>0</v>
      </c>
      <c r="AL124" s="404">
        <f t="shared" si="433"/>
        <v>10140000</v>
      </c>
      <c r="AM124" s="404">
        <f t="shared" si="433"/>
        <v>0</v>
      </c>
      <c r="AN124" s="404">
        <f t="shared" si="433"/>
        <v>10140000</v>
      </c>
      <c r="AO124" s="404">
        <f t="shared" si="433"/>
        <v>0</v>
      </c>
      <c r="AP124" s="404">
        <f t="shared" si="433"/>
        <v>10140000</v>
      </c>
      <c r="AQ124" s="404">
        <f t="shared" si="433"/>
        <v>0</v>
      </c>
      <c r="AR124" s="404">
        <f t="shared" si="433"/>
        <v>10140000</v>
      </c>
    </row>
    <row r="125" spans="1:44" s="389" customFormat="1" ht="48" hidden="1" customHeight="1" x14ac:dyDescent="0.25">
      <c r="A125" s="416" t="s">
        <v>734</v>
      </c>
      <c r="B125" s="412"/>
      <c r="C125" s="412"/>
      <c r="D125" s="412"/>
      <c r="E125" s="412">
        <v>8782000</v>
      </c>
      <c r="F125" s="412"/>
      <c r="G125" s="412"/>
      <c r="H125" s="412"/>
      <c r="I125" s="412"/>
      <c r="J125" s="410">
        <f t="shared" si="403"/>
        <v>0</v>
      </c>
      <c r="K125" s="412"/>
      <c r="L125" s="410">
        <f t="shared" ref="L125" si="434">J125+K125</f>
        <v>0</v>
      </c>
      <c r="M125" s="412"/>
      <c r="N125" s="410">
        <f>L125+M125</f>
        <v>0</v>
      </c>
      <c r="O125" s="412"/>
      <c r="P125" s="410">
        <f t="shared" ref="P125" si="435">N125+O125</f>
        <v>0</v>
      </c>
      <c r="Q125" s="412"/>
      <c r="R125" s="410">
        <f>P125+Q125</f>
        <v>0</v>
      </c>
      <c r="S125" s="412"/>
      <c r="T125" s="410">
        <f>R125+S125</f>
        <v>0</v>
      </c>
      <c r="U125" s="412"/>
      <c r="V125" s="410">
        <f>T125+U125</f>
        <v>0</v>
      </c>
      <c r="W125" s="412"/>
      <c r="X125" s="410">
        <f>V125+W125</f>
        <v>0</v>
      </c>
      <c r="Y125" s="412">
        <v>8782000</v>
      </c>
      <c r="Z125" s="412"/>
      <c r="AA125" s="410">
        <f t="shared" si="413"/>
        <v>8782000</v>
      </c>
      <c r="AB125" s="412"/>
      <c r="AC125" s="410">
        <f t="shared" ref="AC125" si="436">AA125+AB125</f>
        <v>8782000</v>
      </c>
      <c r="AD125" s="412"/>
      <c r="AE125" s="410">
        <f t="shared" ref="AE125" si="437">AC125+AD125</f>
        <v>8782000</v>
      </c>
      <c r="AF125" s="412"/>
      <c r="AG125" s="410">
        <f t="shared" ref="AG125" si="438">AE125+AF125</f>
        <v>8782000</v>
      </c>
      <c r="AH125" s="412">
        <v>10140000</v>
      </c>
      <c r="AI125" s="412"/>
      <c r="AJ125" s="412">
        <f>AH125+AI125</f>
        <v>10140000</v>
      </c>
      <c r="AK125" s="412"/>
      <c r="AL125" s="410">
        <f t="shared" si="417"/>
        <v>10140000</v>
      </c>
      <c r="AM125" s="412"/>
      <c r="AN125" s="410">
        <f t="shared" ref="AN125" si="439">AL125+AM125</f>
        <v>10140000</v>
      </c>
      <c r="AO125" s="412"/>
      <c r="AP125" s="410">
        <f t="shared" ref="AP125" si="440">AN125+AO125</f>
        <v>10140000</v>
      </c>
      <c r="AQ125" s="412"/>
      <c r="AR125" s="410">
        <f t="shared" ref="AR125" si="441">AP125+AQ125</f>
        <v>10140000</v>
      </c>
    </row>
    <row r="126" spans="1:44" s="389" customFormat="1" ht="66" hidden="1" customHeight="1" x14ac:dyDescent="0.25">
      <c r="A126" s="405" t="s">
        <v>1</v>
      </c>
      <c r="B126" s="408">
        <f t="shared" ref="B126" si="442">SUM(B127:B131)</f>
        <v>30500000</v>
      </c>
      <c r="C126" s="408">
        <f t="shared" ref="C126" si="443">SUM(C127:C131)</f>
        <v>50240177</v>
      </c>
      <c r="D126" s="408">
        <f t="shared" ref="D126" si="444">SUM(D127:D131)</f>
        <v>80740177</v>
      </c>
      <c r="E126" s="408">
        <f t="shared" ref="E126" si="445">SUM(E127:E131)</f>
        <v>118000000</v>
      </c>
      <c r="F126" s="408">
        <f t="shared" ref="F126" si="446">SUM(F127:F131)</f>
        <v>15500000</v>
      </c>
      <c r="G126" s="408">
        <f t="shared" ref="G126" si="447">SUM(G127:G131)</f>
        <v>0</v>
      </c>
      <c r="H126" s="408">
        <f t="shared" ref="H126:AL126" si="448">SUM(H127:H131)</f>
        <v>80740177</v>
      </c>
      <c r="I126" s="408">
        <f t="shared" si="448"/>
        <v>0</v>
      </c>
      <c r="J126" s="408">
        <f t="shared" si="448"/>
        <v>80740177</v>
      </c>
      <c r="K126" s="408">
        <f t="shared" ref="K126:L126" si="449">SUM(K127:K131)</f>
        <v>0</v>
      </c>
      <c r="L126" s="408">
        <f t="shared" si="449"/>
        <v>80740177</v>
      </c>
      <c r="M126" s="408">
        <f t="shared" ref="M126:N126" si="450">SUM(M127:M131)</f>
        <v>50000000</v>
      </c>
      <c r="N126" s="408">
        <f t="shared" si="450"/>
        <v>130740177</v>
      </c>
      <c r="O126" s="408">
        <f t="shared" ref="O126:P126" si="451">SUM(O127:O131)</f>
        <v>0</v>
      </c>
      <c r="P126" s="408">
        <f t="shared" si="451"/>
        <v>130740177</v>
      </c>
      <c r="Q126" s="408">
        <f t="shared" ref="Q126:R126" si="452">SUM(Q127:Q131)</f>
        <v>18394593</v>
      </c>
      <c r="R126" s="408">
        <f t="shared" si="452"/>
        <v>149134770</v>
      </c>
      <c r="S126" s="408">
        <f t="shared" ref="S126:T126" si="453">SUM(S127:S131)</f>
        <v>0</v>
      </c>
      <c r="T126" s="408">
        <f t="shared" si="453"/>
        <v>149134770</v>
      </c>
      <c r="U126" s="408">
        <f t="shared" ref="U126:V126" si="454">SUM(U127:U131)</f>
        <v>0</v>
      </c>
      <c r="V126" s="408">
        <f t="shared" si="454"/>
        <v>149134770</v>
      </c>
      <c r="W126" s="408">
        <f t="shared" ref="W126:X126" si="455">SUM(W127:W131)</f>
        <v>0</v>
      </c>
      <c r="X126" s="408">
        <f t="shared" si="455"/>
        <v>149134770</v>
      </c>
      <c r="Y126" s="408">
        <f t="shared" si="448"/>
        <v>133500000</v>
      </c>
      <c r="Z126" s="408">
        <f t="shared" si="448"/>
        <v>0</v>
      </c>
      <c r="AA126" s="408">
        <f t="shared" si="448"/>
        <v>133500000</v>
      </c>
      <c r="AB126" s="408">
        <f t="shared" ref="AB126:AC126" si="456">SUM(AB127:AB131)</f>
        <v>0</v>
      </c>
      <c r="AC126" s="408">
        <f t="shared" si="456"/>
        <v>133500000</v>
      </c>
      <c r="AD126" s="408">
        <f t="shared" ref="AD126:AE126" si="457">SUM(AD127:AD131)</f>
        <v>0</v>
      </c>
      <c r="AE126" s="408">
        <f t="shared" si="457"/>
        <v>133500000</v>
      </c>
      <c r="AF126" s="408">
        <f t="shared" ref="AF126:AG126" si="458">SUM(AF127:AF131)</f>
        <v>0</v>
      </c>
      <c r="AG126" s="408">
        <f t="shared" si="458"/>
        <v>133500000</v>
      </c>
      <c r="AH126" s="408">
        <f t="shared" si="448"/>
        <v>0</v>
      </c>
      <c r="AI126" s="408">
        <f t="shared" si="448"/>
        <v>0</v>
      </c>
      <c r="AJ126" s="408">
        <f t="shared" si="448"/>
        <v>0</v>
      </c>
      <c r="AK126" s="408">
        <f t="shared" si="448"/>
        <v>0</v>
      </c>
      <c r="AL126" s="408">
        <f t="shared" si="448"/>
        <v>0</v>
      </c>
      <c r="AM126" s="408">
        <f t="shared" ref="AM126:AN126" si="459">SUM(AM127:AM131)</f>
        <v>0</v>
      </c>
      <c r="AN126" s="408">
        <f t="shared" si="459"/>
        <v>0</v>
      </c>
      <c r="AO126" s="408">
        <f t="shared" ref="AO126:AP126" si="460">SUM(AO127:AO131)</f>
        <v>0</v>
      </c>
      <c r="AP126" s="408">
        <f t="shared" si="460"/>
        <v>0</v>
      </c>
      <c r="AQ126" s="408">
        <f t="shared" ref="AQ126:AR126" si="461">SUM(AQ127:AQ131)</f>
        <v>0</v>
      </c>
      <c r="AR126" s="408">
        <f t="shared" si="461"/>
        <v>0</v>
      </c>
    </row>
    <row r="127" spans="1:44" s="389" customFormat="1" ht="64.5" hidden="1" customHeight="1" x14ac:dyDescent="0.25">
      <c r="A127" s="416" t="s">
        <v>953</v>
      </c>
      <c r="B127" s="412"/>
      <c r="C127" s="412"/>
      <c r="D127" s="411"/>
      <c r="E127" s="412">
        <v>28000000</v>
      </c>
      <c r="F127" s="412"/>
      <c r="G127" s="412"/>
      <c r="H127" s="412"/>
      <c r="I127" s="412"/>
      <c r="J127" s="410">
        <f t="shared" si="403"/>
        <v>0</v>
      </c>
      <c r="K127" s="412"/>
      <c r="L127" s="410">
        <f t="shared" ref="L127:L131" si="462">J127+K127</f>
        <v>0</v>
      </c>
      <c r="M127" s="412"/>
      <c r="N127" s="410">
        <f>L127+M127</f>
        <v>0</v>
      </c>
      <c r="O127" s="412"/>
      <c r="P127" s="410">
        <f t="shared" ref="P127:P131" si="463">N127+O127</f>
        <v>0</v>
      </c>
      <c r="Q127" s="412"/>
      <c r="R127" s="410">
        <f>P127+Q127</f>
        <v>0</v>
      </c>
      <c r="S127" s="412"/>
      <c r="T127" s="410">
        <f>R127+S127</f>
        <v>0</v>
      </c>
      <c r="U127" s="412"/>
      <c r="V127" s="410">
        <f>T127+U127</f>
        <v>0</v>
      </c>
      <c r="W127" s="412"/>
      <c r="X127" s="410">
        <f>V127+W127</f>
        <v>0</v>
      </c>
      <c r="Y127" s="411">
        <f>E127+F127</f>
        <v>28000000</v>
      </c>
      <c r="Z127" s="412"/>
      <c r="AA127" s="410">
        <f t="shared" si="413"/>
        <v>28000000</v>
      </c>
      <c r="AB127" s="412"/>
      <c r="AC127" s="410">
        <f t="shared" ref="AC127:AC131" si="464">AA127+AB127</f>
        <v>28000000</v>
      </c>
      <c r="AD127" s="412"/>
      <c r="AE127" s="410">
        <f t="shared" ref="AE127:AE131" si="465">AC127+AD127</f>
        <v>28000000</v>
      </c>
      <c r="AF127" s="412"/>
      <c r="AG127" s="410">
        <f t="shared" ref="AG127:AG131" si="466">AE127+AF127</f>
        <v>28000000</v>
      </c>
      <c r="AH127" s="412"/>
      <c r="AI127" s="412"/>
      <c r="AJ127" s="412"/>
      <c r="AK127" s="412"/>
      <c r="AL127" s="410">
        <f t="shared" si="417"/>
        <v>0</v>
      </c>
      <c r="AM127" s="412"/>
      <c r="AN127" s="410">
        <f t="shared" ref="AN127:AN131" si="467">AL127+AM127</f>
        <v>0</v>
      </c>
      <c r="AO127" s="412"/>
      <c r="AP127" s="410">
        <f t="shared" ref="AP127:AP131" si="468">AN127+AO127</f>
        <v>0</v>
      </c>
      <c r="AQ127" s="412"/>
      <c r="AR127" s="410">
        <f t="shared" ref="AR127:AR131" si="469">AP127+AQ127</f>
        <v>0</v>
      </c>
    </row>
    <row r="128" spans="1:44" s="389" customFormat="1" ht="34.5" hidden="1" customHeight="1" x14ac:dyDescent="0.25">
      <c r="A128" s="416" t="s">
        <v>869</v>
      </c>
      <c r="B128" s="412">
        <v>15000000</v>
      </c>
      <c r="C128" s="412"/>
      <c r="D128" s="411">
        <f t="shared" ref="D128:D131" si="470">B128+C128</f>
        <v>15000000</v>
      </c>
      <c r="E128" s="412">
        <v>20000000</v>
      </c>
      <c r="F128" s="412"/>
      <c r="G128" s="412"/>
      <c r="H128" s="412">
        <f>D128+G128</f>
        <v>15000000</v>
      </c>
      <c r="I128" s="412"/>
      <c r="J128" s="410">
        <f t="shared" si="403"/>
        <v>15000000</v>
      </c>
      <c r="K128" s="412"/>
      <c r="L128" s="410">
        <f t="shared" si="462"/>
        <v>15000000</v>
      </c>
      <c r="M128" s="412"/>
      <c r="N128" s="410">
        <f>L128+M128</f>
        <v>15000000</v>
      </c>
      <c r="O128" s="412"/>
      <c r="P128" s="410">
        <f t="shared" si="463"/>
        <v>15000000</v>
      </c>
      <c r="Q128" s="412"/>
      <c r="R128" s="410">
        <f>P128+Q128</f>
        <v>15000000</v>
      </c>
      <c r="S128" s="412"/>
      <c r="T128" s="410">
        <f>R128+S128</f>
        <v>15000000</v>
      </c>
      <c r="U128" s="412"/>
      <c r="V128" s="410">
        <f>T128+U128</f>
        <v>15000000</v>
      </c>
      <c r="W128" s="412"/>
      <c r="X128" s="410">
        <f>V128+W128</f>
        <v>15000000</v>
      </c>
      <c r="Y128" s="411">
        <f>E128+F128</f>
        <v>20000000</v>
      </c>
      <c r="Z128" s="412"/>
      <c r="AA128" s="410">
        <f t="shared" si="413"/>
        <v>20000000</v>
      </c>
      <c r="AB128" s="412"/>
      <c r="AC128" s="410">
        <f t="shared" si="464"/>
        <v>20000000</v>
      </c>
      <c r="AD128" s="412"/>
      <c r="AE128" s="410">
        <f t="shared" si="465"/>
        <v>20000000</v>
      </c>
      <c r="AF128" s="412"/>
      <c r="AG128" s="410">
        <f t="shared" si="466"/>
        <v>20000000</v>
      </c>
      <c r="AH128" s="412"/>
      <c r="AI128" s="412"/>
      <c r="AJ128" s="412"/>
      <c r="AK128" s="412"/>
      <c r="AL128" s="410">
        <f t="shared" si="417"/>
        <v>0</v>
      </c>
      <c r="AM128" s="412"/>
      <c r="AN128" s="410">
        <f t="shared" si="467"/>
        <v>0</v>
      </c>
      <c r="AO128" s="412"/>
      <c r="AP128" s="410">
        <f t="shared" si="468"/>
        <v>0</v>
      </c>
      <c r="AQ128" s="412"/>
      <c r="AR128" s="410">
        <f t="shared" si="469"/>
        <v>0</v>
      </c>
    </row>
    <row r="129" spans="1:44" s="389" customFormat="1" ht="46.5" hidden="1" customHeight="1" x14ac:dyDescent="0.25">
      <c r="A129" s="416" t="s">
        <v>739</v>
      </c>
      <c r="B129" s="412">
        <v>15500000</v>
      </c>
      <c r="C129" s="412">
        <v>-15500000</v>
      </c>
      <c r="D129" s="411">
        <f t="shared" si="470"/>
        <v>0</v>
      </c>
      <c r="E129" s="412">
        <v>70000000</v>
      </c>
      <c r="F129" s="412">
        <v>15500000</v>
      </c>
      <c r="G129" s="412"/>
      <c r="H129" s="412">
        <f>D129+G129</f>
        <v>0</v>
      </c>
      <c r="I129" s="412"/>
      <c r="J129" s="410">
        <f t="shared" si="403"/>
        <v>0</v>
      </c>
      <c r="K129" s="412"/>
      <c r="L129" s="410">
        <f t="shared" si="462"/>
        <v>0</v>
      </c>
      <c r="M129" s="412"/>
      <c r="N129" s="410">
        <f>L129+M129</f>
        <v>0</v>
      </c>
      <c r="O129" s="412"/>
      <c r="P129" s="410">
        <f t="shared" si="463"/>
        <v>0</v>
      </c>
      <c r="Q129" s="412"/>
      <c r="R129" s="410">
        <f>P129+Q129</f>
        <v>0</v>
      </c>
      <c r="S129" s="412"/>
      <c r="T129" s="410">
        <f>R129+S129</f>
        <v>0</v>
      </c>
      <c r="U129" s="412"/>
      <c r="V129" s="410">
        <f>T129+U129</f>
        <v>0</v>
      </c>
      <c r="W129" s="412"/>
      <c r="X129" s="410">
        <f>V129+W129</f>
        <v>0</v>
      </c>
      <c r="Y129" s="411">
        <f>E129+F129</f>
        <v>85500000</v>
      </c>
      <c r="Z129" s="412"/>
      <c r="AA129" s="410">
        <f t="shared" si="413"/>
        <v>85500000</v>
      </c>
      <c r="AB129" s="412"/>
      <c r="AC129" s="410">
        <f t="shared" si="464"/>
        <v>85500000</v>
      </c>
      <c r="AD129" s="412"/>
      <c r="AE129" s="410">
        <f t="shared" si="465"/>
        <v>85500000</v>
      </c>
      <c r="AF129" s="412"/>
      <c r="AG129" s="410">
        <f t="shared" si="466"/>
        <v>85500000</v>
      </c>
      <c r="AH129" s="412"/>
      <c r="AI129" s="412"/>
      <c r="AJ129" s="412"/>
      <c r="AK129" s="412"/>
      <c r="AL129" s="410">
        <f t="shared" si="417"/>
        <v>0</v>
      </c>
      <c r="AM129" s="412"/>
      <c r="AN129" s="410">
        <f t="shared" si="467"/>
        <v>0</v>
      </c>
      <c r="AO129" s="412"/>
      <c r="AP129" s="410">
        <f t="shared" si="468"/>
        <v>0</v>
      </c>
      <c r="AQ129" s="412"/>
      <c r="AR129" s="410">
        <f t="shared" si="469"/>
        <v>0</v>
      </c>
    </row>
    <row r="130" spans="1:44" s="389" customFormat="1" ht="36" hidden="1" customHeight="1" x14ac:dyDescent="0.25">
      <c r="A130" s="416" t="s">
        <v>954</v>
      </c>
      <c r="B130" s="412"/>
      <c r="C130" s="412">
        <v>50000000</v>
      </c>
      <c r="D130" s="411">
        <f t="shared" si="470"/>
        <v>50000000</v>
      </c>
      <c r="E130" s="412"/>
      <c r="F130" s="412"/>
      <c r="G130" s="412"/>
      <c r="H130" s="412">
        <f>D130+G130</f>
        <v>50000000</v>
      </c>
      <c r="I130" s="412"/>
      <c r="J130" s="410">
        <f t="shared" si="403"/>
        <v>50000000</v>
      </c>
      <c r="K130" s="412"/>
      <c r="L130" s="410">
        <f t="shared" si="462"/>
        <v>50000000</v>
      </c>
      <c r="M130" s="412">
        <v>50000000</v>
      </c>
      <c r="N130" s="410">
        <f>L130+M130</f>
        <v>100000000</v>
      </c>
      <c r="O130" s="412"/>
      <c r="P130" s="410">
        <f t="shared" si="463"/>
        <v>100000000</v>
      </c>
      <c r="Q130" s="412">
        <v>20000000</v>
      </c>
      <c r="R130" s="410">
        <f>P130+Q130</f>
        <v>120000000</v>
      </c>
      <c r="S130" s="412"/>
      <c r="T130" s="410">
        <f>R130+S130</f>
        <v>120000000</v>
      </c>
      <c r="U130" s="412"/>
      <c r="V130" s="410">
        <f>T130+U130</f>
        <v>120000000</v>
      </c>
      <c r="W130" s="412"/>
      <c r="X130" s="410">
        <f>V130+W130</f>
        <v>120000000</v>
      </c>
      <c r="Y130" s="411"/>
      <c r="Z130" s="412"/>
      <c r="AA130" s="410">
        <f t="shared" si="413"/>
        <v>0</v>
      </c>
      <c r="AB130" s="412"/>
      <c r="AC130" s="410">
        <f t="shared" si="464"/>
        <v>0</v>
      </c>
      <c r="AD130" s="412"/>
      <c r="AE130" s="410">
        <f t="shared" si="465"/>
        <v>0</v>
      </c>
      <c r="AF130" s="412"/>
      <c r="AG130" s="410">
        <f t="shared" si="466"/>
        <v>0</v>
      </c>
      <c r="AH130" s="412"/>
      <c r="AI130" s="412"/>
      <c r="AJ130" s="412"/>
      <c r="AK130" s="412"/>
      <c r="AL130" s="410">
        <f t="shared" si="417"/>
        <v>0</v>
      </c>
      <c r="AM130" s="412"/>
      <c r="AN130" s="410">
        <f t="shared" si="467"/>
        <v>0</v>
      </c>
      <c r="AO130" s="412"/>
      <c r="AP130" s="410">
        <f t="shared" si="468"/>
        <v>0</v>
      </c>
      <c r="AQ130" s="412"/>
      <c r="AR130" s="410">
        <f t="shared" si="469"/>
        <v>0</v>
      </c>
    </row>
    <row r="131" spans="1:44" s="389" customFormat="1" ht="48.75" hidden="1" customHeight="1" x14ac:dyDescent="0.25">
      <c r="A131" s="416" t="s">
        <v>955</v>
      </c>
      <c r="B131" s="412"/>
      <c r="C131" s="412">
        <v>15740177</v>
      </c>
      <c r="D131" s="411">
        <f t="shared" si="470"/>
        <v>15740177</v>
      </c>
      <c r="E131" s="412"/>
      <c r="F131" s="412"/>
      <c r="G131" s="412"/>
      <c r="H131" s="412">
        <f>D131+G131</f>
        <v>15740177</v>
      </c>
      <c r="I131" s="412"/>
      <c r="J131" s="410">
        <f t="shared" si="403"/>
        <v>15740177</v>
      </c>
      <c r="K131" s="412"/>
      <c r="L131" s="410">
        <f t="shared" si="462"/>
        <v>15740177</v>
      </c>
      <c r="M131" s="412"/>
      <c r="N131" s="410">
        <f>L131+M131</f>
        <v>15740177</v>
      </c>
      <c r="O131" s="412"/>
      <c r="P131" s="410">
        <f t="shared" si="463"/>
        <v>15740177</v>
      </c>
      <c r="Q131" s="412">
        <v>-1605407</v>
      </c>
      <c r="R131" s="410">
        <f>P131+Q131</f>
        <v>14134770</v>
      </c>
      <c r="S131" s="412"/>
      <c r="T131" s="410">
        <f>R131+S131</f>
        <v>14134770</v>
      </c>
      <c r="U131" s="412"/>
      <c r="V131" s="410">
        <f>T131+U131</f>
        <v>14134770</v>
      </c>
      <c r="W131" s="412"/>
      <c r="X131" s="410">
        <f>V131+W131</f>
        <v>14134770</v>
      </c>
      <c r="Y131" s="411"/>
      <c r="Z131" s="412"/>
      <c r="AA131" s="410">
        <f t="shared" si="413"/>
        <v>0</v>
      </c>
      <c r="AB131" s="412"/>
      <c r="AC131" s="410">
        <f t="shared" si="464"/>
        <v>0</v>
      </c>
      <c r="AD131" s="412"/>
      <c r="AE131" s="410">
        <f t="shared" si="465"/>
        <v>0</v>
      </c>
      <c r="AF131" s="412"/>
      <c r="AG131" s="410">
        <f t="shared" si="466"/>
        <v>0</v>
      </c>
      <c r="AH131" s="412"/>
      <c r="AI131" s="412"/>
      <c r="AJ131" s="412"/>
      <c r="AK131" s="412"/>
      <c r="AL131" s="410">
        <f t="shared" si="417"/>
        <v>0</v>
      </c>
      <c r="AM131" s="412"/>
      <c r="AN131" s="410">
        <f t="shared" si="467"/>
        <v>0</v>
      </c>
      <c r="AO131" s="412"/>
      <c r="AP131" s="410">
        <f t="shared" si="468"/>
        <v>0</v>
      </c>
      <c r="AQ131" s="412"/>
      <c r="AR131" s="410">
        <f t="shared" si="469"/>
        <v>0</v>
      </c>
    </row>
    <row r="132" spans="1:44" s="389" customFormat="1" ht="47.25" hidden="1" customHeight="1" x14ac:dyDescent="0.25">
      <c r="A132" s="440" t="s">
        <v>683</v>
      </c>
      <c r="B132" s="408">
        <f t="shared" ref="B132:C132" si="471">SUM(B133:B136)</f>
        <v>20000000</v>
      </c>
      <c r="C132" s="408">
        <f t="shared" si="471"/>
        <v>102500000</v>
      </c>
      <c r="D132" s="408">
        <f t="shared" ref="D132" si="472">SUM(D133:D136)</f>
        <v>122500000</v>
      </c>
      <c r="E132" s="408">
        <f t="shared" ref="E132:G132" si="473">SUM(E133:E136)</f>
        <v>0</v>
      </c>
      <c r="F132" s="408">
        <f t="shared" si="473"/>
        <v>0</v>
      </c>
      <c r="G132" s="408">
        <f t="shared" si="473"/>
        <v>0</v>
      </c>
      <c r="H132" s="408">
        <f>SUM(H133:H136)</f>
        <v>122500000</v>
      </c>
      <c r="I132" s="408">
        <f>SUM(I133:I136)</f>
        <v>-23925953</v>
      </c>
      <c r="J132" s="408">
        <f t="shared" ref="J132:AL132" si="474">SUM(J133:J136)</f>
        <v>98574047</v>
      </c>
      <c r="K132" s="408">
        <f>SUM(K133:K136)</f>
        <v>4400000</v>
      </c>
      <c r="L132" s="408">
        <f t="shared" ref="L132:N132" si="475">SUM(L133:L136)</f>
        <v>102974047</v>
      </c>
      <c r="M132" s="408">
        <f>SUM(M133:M136)</f>
        <v>0</v>
      </c>
      <c r="N132" s="408">
        <f t="shared" si="475"/>
        <v>102974047</v>
      </c>
      <c r="O132" s="408">
        <f>SUM(O133:O136)</f>
        <v>0</v>
      </c>
      <c r="P132" s="408">
        <f t="shared" ref="P132:R132" si="476">SUM(P133:P136)</f>
        <v>102974047</v>
      </c>
      <c r="Q132" s="408">
        <f>SUM(Q133:Q136)</f>
        <v>0</v>
      </c>
      <c r="R132" s="408">
        <f t="shared" si="476"/>
        <v>102974047</v>
      </c>
      <c r="S132" s="408">
        <f>SUM(S133:S136)</f>
        <v>0</v>
      </c>
      <c r="T132" s="408">
        <f t="shared" ref="T132:V132" si="477">SUM(T133:T136)</f>
        <v>102974047</v>
      </c>
      <c r="U132" s="408">
        <f>SUM(U133:U136)</f>
        <v>0</v>
      </c>
      <c r="V132" s="408">
        <f t="shared" si="477"/>
        <v>102974047</v>
      </c>
      <c r="W132" s="408">
        <f>SUM(W133:W136)</f>
        <v>0</v>
      </c>
      <c r="X132" s="408">
        <f t="shared" ref="X132" si="478">SUM(X133:X136)</f>
        <v>102974047</v>
      </c>
      <c r="Y132" s="408">
        <f t="shared" si="474"/>
        <v>0</v>
      </c>
      <c r="Z132" s="408">
        <f t="shared" si="474"/>
        <v>0</v>
      </c>
      <c r="AA132" s="408">
        <f t="shared" si="474"/>
        <v>0</v>
      </c>
      <c r="AB132" s="408">
        <f t="shared" ref="AB132:AC132" si="479">SUM(AB133:AB136)</f>
        <v>0</v>
      </c>
      <c r="AC132" s="408">
        <f t="shared" si="479"/>
        <v>0</v>
      </c>
      <c r="AD132" s="408">
        <f t="shared" ref="AD132:AE132" si="480">SUM(AD133:AD136)</f>
        <v>0</v>
      </c>
      <c r="AE132" s="408">
        <f t="shared" si="480"/>
        <v>0</v>
      </c>
      <c r="AF132" s="408">
        <f t="shared" ref="AF132:AG132" si="481">SUM(AF133:AF136)</f>
        <v>0</v>
      </c>
      <c r="AG132" s="408">
        <f t="shared" si="481"/>
        <v>0</v>
      </c>
      <c r="AH132" s="408">
        <f t="shared" si="474"/>
        <v>0</v>
      </c>
      <c r="AI132" s="408">
        <f t="shared" si="474"/>
        <v>0</v>
      </c>
      <c r="AJ132" s="408">
        <f t="shared" si="474"/>
        <v>0</v>
      </c>
      <c r="AK132" s="408">
        <f t="shared" si="474"/>
        <v>0</v>
      </c>
      <c r="AL132" s="408">
        <f t="shared" si="474"/>
        <v>0</v>
      </c>
      <c r="AM132" s="408">
        <f t="shared" ref="AM132:AN132" si="482">SUM(AM133:AM136)</f>
        <v>0</v>
      </c>
      <c r="AN132" s="408">
        <f t="shared" si="482"/>
        <v>0</v>
      </c>
      <c r="AO132" s="408">
        <f t="shared" ref="AO132:AP132" si="483">SUM(AO133:AO136)</f>
        <v>0</v>
      </c>
      <c r="AP132" s="408">
        <f t="shared" si="483"/>
        <v>0</v>
      </c>
      <c r="AQ132" s="408">
        <f t="shared" ref="AQ132:AR132" si="484">SUM(AQ133:AQ136)</f>
        <v>0</v>
      </c>
      <c r="AR132" s="408">
        <f t="shared" si="484"/>
        <v>0</v>
      </c>
    </row>
    <row r="133" spans="1:44" s="389" customFormat="1" ht="59.25" hidden="1" customHeight="1" x14ac:dyDescent="0.25">
      <c r="A133" s="416" t="s">
        <v>870</v>
      </c>
      <c r="B133" s="408"/>
      <c r="C133" s="412">
        <v>13500000</v>
      </c>
      <c r="D133" s="412">
        <f t="shared" ref="D133:D138" si="485">B133+C133</f>
        <v>13500000</v>
      </c>
      <c r="E133" s="408"/>
      <c r="F133" s="408"/>
      <c r="G133" s="408"/>
      <c r="H133" s="435">
        <f t="shared" ref="H133:H147" si="486">D133+G133</f>
        <v>13500000</v>
      </c>
      <c r="I133" s="408"/>
      <c r="J133" s="410">
        <f t="shared" si="403"/>
        <v>13500000</v>
      </c>
      <c r="K133" s="408"/>
      <c r="L133" s="410">
        <f t="shared" ref="L133:L136" si="487">J133+K133</f>
        <v>13500000</v>
      </c>
      <c r="M133" s="408"/>
      <c r="N133" s="410">
        <f>L133+M133</f>
        <v>13500000</v>
      </c>
      <c r="O133" s="408"/>
      <c r="P133" s="410">
        <f t="shared" ref="P133:P136" si="488">N133+O133</f>
        <v>13500000</v>
      </c>
      <c r="Q133" s="408"/>
      <c r="R133" s="410">
        <f>P133+Q133</f>
        <v>13500000</v>
      </c>
      <c r="S133" s="408"/>
      <c r="T133" s="410">
        <f>R133+S133</f>
        <v>13500000</v>
      </c>
      <c r="U133" s="408"/>
      <c r="V133" s="410">
        <f>T133+U133</f>
        <v>13500000</v>
      </c>
      <c r="W133" s="408"/>
      <c r="X133" s="410">
        <f>V133+W133</f>
        <v>13500000</v>
      </c>
      <c r="Y133" s="408"/>
      <c r="Z133" s="408"/>
      <c r="AA133" s="410">
        <f t="shared" ref="AA133:AA147" si="489">Y133+Z133</f>
        <v>0</v>
      </c>
      <c r="AB133" s="408"/>
      <c r="AC133" s="410">
        <f t="shared" ref="AC133:AC136" si="490">AA133+AB133</f>
        <v>0</v>
      </c>
      <c r="AD133" s="408"/>
      <c r="AE133" s="410">
        <f t="shared" ref="AE133:AE136" si="491">AC133+AD133</f>
        <v>0</v>
      </c>
      <c r="AF133" s="408"/>
      <c r="AG133" s="410">
        <f t="shared" ref="AG133:AG136" si="492">AE133+AF133</f>
        <v>0</v>
      </c>
      <c r="AH133" s="408"/>
      <c r="AI133" s="408"/>
      <c r="AJ133" s="408"/>
      <c r="AK133" s="408"/>
      <c r="AL133" s="410">
        <f t="shared" ref="AL133:AL147" si="493">AJ133+AK133</f>
        <v>0</v>
      </c>
      <c r="AM133" s="408"/>
      <c r="AN133" s="410">
        <f t="shared" ref="AN133:AN136" si="494">AL133+AM133</f>
        <v>0</v>
      </c>
      <c r="AO133" s="408"/>
      <c r="AP133" s="410">
        <f t="shared" ref="AP133:AP136" si="495">AN133+AO133</f>
        <v>0</v>
      </c>
      <c r="AQ133" s="408"/>
      <c r="AR133" s="410">
        <f t="shared" ref="AR133:AR136" si="496">AP133+AQ133</f>
        <v>0</v>
      </c>
    </row>
    <row r="134" spans="1:44" s="389" customFormat="1" ht="65.25" hidden="1" customHeight="1" x14ac:dyDescent="0.25">
      <c r="A134" s="416" t="s">
        <v>873</v>
      </c>
      <c r="B134" s="412">
        <v>20000000</v>
      </c>
      <c r="C134" s="412"/>
      <c r="D134" s="412">
        <f t="shared" si="485"/>
        <v>20000000</v>
      </c>
      <c r="E134" s="412"/>
      <c r="F134" s="412"/>
      <c r="G134" s="412"/>
      <c r="H134" s="435">
        <f t="shared" si="486"/>
        <v>20000000</v>
      </c>
      <c r="I134" s="412">
        <v>16574047</v>
      </c>
      <c r="J134" s="410">
        <f t="shared" si="403"/>
        <v>36574047</v>
      </c>
      <c r="K134" s="412"/>
      <c r="L134" s="410">
        <f t="shared" si="487"/>
        <v>36574047</v>
      </c>
      <c r="M134" s="412"/>
      <c r="N134" s="410">
        <f>L134+M134</f>
        <v>36574047</v>
      </c>
      <c r="O134" s="412"/>
      <c r="P134" s="410">
        <f t="shared" si="488"/>
        <v>36574047</v>
      </c>
      <c r="Q134" s="412"/>
      <c r="R134" s="410">
        <f>P134+Q134</f>
        <v>36574047</v>
      </c>
      <c r="S134" s="412"/>
      <c r="T134" s="410">
        <f>R134+S134</f>
        <v>36574047</v>
      </c>
      <c r="U134" s="412"/>
      <c r="V134" s="410">
        <f>T134+U134</f>
        <v>36574047</v>
      </c>
      <c r="W134" s="412"/>
      <c r="X134" s="410">
        <f>V134+W134</f>
        <v>36574047</v>
      </c>
      <c r="Y134" s="412"/>
      <c r="Z134" s="412"/>
      <c r="AA134" s="410">
        <f t="shared" si="489"/>
        <v>0</v>
      </c>
      <c r="AB134" s="412"/>
      <c r="AC134" s="410">
        <f t="shared" si="490"/>
        <v>0</v>
      </c>
      <c r="AD134" s="412"/>
      <c r="AE134" s="410">
        <f t="shared" si="491"/>
        <v>0</v>
      </c>
      <c r="AF134" s="412"/>
      <c r="AG134" s="410">
        <f t="shared" si="492"/>
        <v>0</v>
      </c>
      <c r="AH134" s="412"/>
      <c r="AI134" s="412"/>
      <c r="AJ134" s="412"/>
      <c r="AK134" s="412"/>
      <c r="AL134" s="410">
        <f t="shared" si="493"/>
        <v>0</v>
      </c>
      <c r="AM134" s="412"/>
      <c r="AN134" s="410">
        <f t="shared" si="494"/>
        <v>0</v>
      </c>
      <c r="AO134" s="412"/>
      <c r="AP134" s="410">
        <f t="shared" si="495"/>
        <v>0</v>
      </c>
      <c r="AQ134" s="412"/>
      <c r="AR134" s="410">
        <f t="shared" si="496"/>
        <v>0</v>
      </c>
    </row>
    <row r="135" spans="1:44" s="389" customFormat="1" ht="65.25" hidden="1" customHeight="1" x14ac:dyDescent="0.25">
      <c r="A135" s="416" t="s">
        <v>871</v>
      </c>
      <c r="B135" s="412"/>
      <c r="C135" s="412">
        <v>40500000</v>
      </c>
      <c r="D135" s="412">
        <f t="shared" si="485"/>
        <v>40500000</v>
      </c>
      <c r="E135" s="412"/>
      <c r="F135" s="412"/>
      <c r="G135" s="412"/>
      <c r="H135" s="435">
        <f t="shared" si="486"/>
        <v>40500000</v>
      </c>
      <c r="I135" s="412">
        <v>-40500000</v>
      </c>
      <c r="J135" s="410">
        <f t="shared" si="403"/>
        <v>0</v>
      </c>
      <c r="K135" s="412"/>
      <c r="L135" s="410">
        <f t="shared" si="487"/>
        <v>0</v>
      </c>
      <c r="M135" s="412"/>
      <c r="N135" s="410">
        <f>L135+M135</f>
        <v>0</v>
      </c>
      <c r="O135" s="412"/>
      <c r="P135" s="410">
        <f t="shared" si="488"/>
        <v>0</v>
      </c>
      <c r="Q135" s="412"/>
      <c r="R135" s="410">
        <f>P135+Q135</f>
        <v>0</v>
      </c>
      <c r="S135" s="412"/>
      <c r="T135" s="410">
        <f>R135+S135</f>
        <v>0</v>
      </c>
      <c r="U135" s="412"/>
      <c r="V135" s="410">
        <f>T135+U135</f>
        <v>0</v>
      </c>
      <c r="W135" s="412"/>
      <c r="X135" s="410">
        <f>V135+W135</f>
        <v>0</v>
      </c>
      <c r="Y135" s="412"/>
      <c r="Z135" s="412"/>
      <c r="AA135" s="410">
        <f t="shared" si="489"/>
        <v>0</v>
      </c>
      <c r="AB135" s="412"/>
      <c r="AC135" s="410">
        <f t="shared" si="490"/>
        <v>0</v>
      </c>
      <c r="AD135" s="412"/>
      <c r="AE135" s="410">
        <f t="shared" si="491"/>
        <v>0</v>
      </c>
      <c r="AF135" s="412"/>
      <c r="AG135" s="410">
        <f t="shared" si="492"/>
        <v>0</v>
      </c>
      <c r="AH135" s="412"/>
      <c r="AI135" s="412"/>
      <c r="AJ135" s="412"/>
      <c r="AK135" s="412"/>
      <c r="AL135" s="410">
        <f t="shared" si="493"/>
        <v>0</v>
      </c>
      <c r="AM135" s="412"/>
      <c r="AN135" s="410">
        <f t="shared" si="494"/>
        <v>0</v>
      </c>
      <c r="AO135" s="412"/>
      <c r="AP135" s="410">
        <f t="shared" si="495"/>
        <v>0</v>
      </c>
      <c r="AQ135" s="412"/>
      <c r="AR135" s="410">
        <f t="shared" si="496"/>
        <v>0</v>
      </c>
    </row>
    <row r="136" spans="1:44" s="389" customFormat="1" ht="48" hidden="1" customHeight="1" x14ac:dyDescent="0.25">
      <c r="A136" s="416" t="s">
        <v>872</v>
      </c>
      <c r="B136" s="412"/>
      <c r="C136" s="412">
        <v>48500000</v>
      </c>
      <c r="D136" s="412">
        <f t="shared" si="485"/>
        <v>48500000</v>
      </c>
      <c r="E136" s="412"/>
      <c r="F136" s="412"/>
      <c r="G136" s="412"/>
      <c r="H136" s="435">
        <f t="shared" si="486"/>
        <v>48500000</v>
      </c>
      <c r="I136" s="412"/>
      <c r="J136" s="410">
        <f t="shared" si="403"/>
        <v>48500000</v>
      </c>
      <c r="K136" s="412">
        <v>4400000</v>
      </c>
      <c r="L136" s="410">
        <f t="shared" si="487"/>
        <v>52900000</v>
      </c>
      <c r="M136" s="412"/>
      <c r="N136" s="410">
        <f>L136+M136</f>
        <v>52900000</v>
      </c>
      <c r="O136" s="412"/>
      <c r="P136" s="410">
        <f t="shared" si="488"/>
        <v>52900000</v>
      </c>
      <c r="Q136" s="412"/>
      <c r="R136" s="410">
        <f>P136+Q136</f>
        <v>52900000</v>
      </c>
      <c r="S136" s="412"/>
      <c r="T136" s="410">
        <f>R136+S136</f>
        <v>52900000</v>
      </c>
      <c r="U136" s="412"/>
      <c r="V136" s="410">
        <f>T136+U136</f>
        <v>52900000</v>
      </c>
      <c r="W136" s="412"/>
      <c r="X136" s="410">
        <f>V136+W136</f>
        <v>52900000</v>
      </c>
      <c r="Y136" s="412"/>
      <c r="Z136" s="412"/>
      <c r="AA136" s="410">
        <f t="shared" si="489"/>
        <v>0</v>
      </c>
      <c r="AB136" s="412"/>
      <c r="AC136" s="410">
        <f t="shared" si="490"/>
        <v>0</v>
      </c>
      <c r="AD136" s="412"/>
      <c r="AE136" s="410">
        <f t="shared" si="491"/>
        <v>0</v>
      </c>
      <c r="AF136" s="412"/>
      <c r="AG136" s="410">
        <f t="shared" si="492"/>
        <v>0</v>
      </c>
      <c r="AH136" s="412"/>
      <c r="AI136" s="412"/>
      <c r="AJ136" s="412"/>
      <c r="AK136" s="412"/>
      <c r="AL136" s="410">
        <f t="shared" si="493"/>
        <v>0</v>
      </c>
      <c r="AM136" s="412"/>
      <c r="AN136" s="410">
        <f t="shared" si="494"/>
        <v>0</v>
      </c>
      <c r="AO136" s="412"/>
      <c r="AP136" s="410">
        <f t="shared" si="495"/>
        <v>0</v>
      </c>
      <c r="AQ136" s="412"/>
      <c r="AR136" s="410">
        <f t="shared" si="496"/>
        <v>0</v>
      </c>
    </row>
    <row r="137" spans="1:44" s="389" customFormat="1" ht="56.4" customHeight="1" x14ac:dyDescent="0.25">
      <c r="A137" s="440" t="s">
        <v>1029</v>
      </c>
      <c r="B137" s="404">
        <f>SUM(B138:B143)</f>
        <v>208000000</v>
      </c>
      <c r="C137" s="404">
        <f t="shared" ref="C137:D137" si="497">SUM(C138:C143)</f>
        <v>110900000</v>
      </c>
      <c r="D137" s="404">
        <f t="shared" si="497"/>
        <v>318900000</v>
      </c>
      <c r="E137" s="404">
        <f t="shared" ref="E137" si="498">SUM(E138:E143)</f>
        <v>170000000</v>
      </c>
      <c r="F137" s="404">
        <f t="shared" ref="F137" si="499">SUM(F138:F143)</f>
        <v>0</v>
      </c>
      <c r="G137" s="404">
        <f t="shared" ref="G137" si="500">SUM(G138:G143)</f>
        <v>0</v>
      </c>
      <c r="H137" s="404">
        <f t="shared" ref="H137:AL137" si="501">SUM(H138:H143)</f>
        <v>318900000</v>
      </c>
      <c r="I137" s="404">
        <f t="shared" si="501"/>
        <v>-127766678</v>
      </c>
      <c r="J137" s="404">
        <f t="shared" si="501"/>
        <v>191133322</v>
      </c>
      <c r="K137" s="404">
        <f t="shared" ref="K137:L137" si="502">SUM(K138:K143)</f>
        <v>0</v>
      </c>
      <c r="L137" s="404">
        <f t="shared" si="502"/>
        <v>191133322</v>
      </c>
      <c r="M137" s="404">
        <f t="shared" ref="M137:N137" si="503">SUM(M138:M143)</f>
        <v>-50000000</v>
      </c>
      <c r="N137" s="404">
        <f t="shared" si="503"/>
        <v>141133322</v>
      </c>
      <c r="O137" s="404">
        <f t="shared" ref="O137:P137" si="504">SUM(O138:O143)</f>
        <v>0</v>
      </c>
      <c r="P137" s="404">
        <f t="shared" si="504"/>
        <v>141133322</v>
      </c>
      <c r="Q137" s="404">
        <f t="shared" ref="Q137:R137" si="505">SUM(Q138:Q143)</f>
        <v>-62233322</v>
      </c>
      <c r="R137" s="404">
        <f t="shared" si="505"/>
        <v>78900000</v>
      </c>
      <c r="S137" s="404">
        <f t="shared" ref="S137:T137" si="506">SUM(S138:S143)</f>
        <v>16233322</v>
      </c>
      <c r="T137" s="404">
        <f t="shared" si="506"/>
        <v>95133322</v>
      </c>
      <c r="U137" s="404">
        <f t="shared" ref="U137:V137" si="507">SUM(U138:U143)</f>
        <v>0</v>
      </c>
      <c r="V137" s="404">
        <f t="shared" si="507"/>
        <v>95133322</v>
      </c>
      <c r="W137" s="404">
        <f t="shared" ref="W137:X137" si="508">SUM(W138:W143)</f>
        <v>-16233322</v>
      </c>
      <c r="X137" s="404">
        <f t="shared" si="508"/>
        <v>78900000</v>
      </c>
      <c r="Y137" s="404">
        <f t="shared" si="501"/>
        <v>170000000</v>
      </c>
      <c r="Z137" s="404">
        <f t="shared" si="501"/>
        <v>0</v>
      </c>
      <c r="AA137" s="404">
        <f t="shared" si="501"/>
        <v>170000000</v>
      </c>
      <c r="AB137" s="404">
        <f t="shared" ref="AB137:AC137" si="509">SUM(AB138:AB143)</f>
        <v>0</v>
      </c>
      <c r="AC137" s="404">
        <f t="shared" si="509"/>
        <v>170000000</v>
      </c>
      <c r="AD137" s="404">
        <f t="shared" ref="AD137:AE137" si="510">SUM(AD138:AD143)</f>
        <v>0</v>
      </c>
      <c r="AE137" s="404">
        <f t="shared" si="510"/>
        <v>170000000</v>
      </c>
      <c r="AF137" s="404">
        <f t="shared" ref="AF137:AG137" si="511">SUM(AF138:AF143)</f>
        <v>0</v>
      </c>
      <c r="AG137" s="404">
        <f t="shared" si="511"/>
        <v>170000000</v>
      </c>
      <c r="AH137" s="404">
        <f t="shared" si="501"/>
        <v>0</v>
      </c>
      <c r="AI137" s="404">
        <f t="shared" si="501"/>
        <v>0</v>
      </c>
      <c r="AJ137" s="404">
        <f t="shared" si="501"/>
        <v>0</v>
      </c>
      <c r="AK137" s="404">
        <f t="shared" si="501"/>
        <v>0</v>
      </c>
      <c r="AL137" s="404">
        <f t="shared" si="501"/>
        <v>0</v>
      </c>
      <c r="AM137" s="404">
        <f t="shared" ref="AM137:AN137" si="512">SUM(AM138:AM143)</f>
        <v>0</v>
      </c>
      <c r="AN137" s="404">
        <f t="shared" si="512"/>
        <v>0</v>
      </c>
      <c r="AO137" s="404">
        <f t="shared" ref="AO137:AP137" si="513">SUM(AO138:AO143)</f>
        <v>0</v>
      </c>
      <c r="AP137" s="404">
        <f t="shared" si="513"/>
        <v>0</v>
      </c>
      <c r="AQ137" s="404">
        <f t="shared" ref="AQ137:AR137" si="514">SUM(AQ138:AQ143)</f>
        <v>0</v>
      </c>
      <c r="AR137" s="404">
        <f t="shared" si="514"/>
        <v>0</v>
      </c>
    </row>
    <row r="138" spans="1:44" s="389" customFormat="1" ht="33" customHeight="1" x14ac:dyDescent="0.25">
      <c r="A138" s="416" t="s">
        <v>874</v>
      </c>
      <c r="B138" s="404"/>
      <c r="C138" s="412">
        <v>84000000</v>
      </c>
      <c r="D138" s="412">
        <f t="shared" si="485"/>
        <v>84000000</v>
      </c>
      <c r="E138" s="404"/>
      <c r="F138" s="404"/>
      <c r="G138" s="404"/>
      <c r="H138" s="412">
        <f t="shared" si="486"/>
        <v>84000000</v>
      </c>
      <c r="I138" s="412">
        <v>-67766678</v>
      </c>
      <c r="J138" s="410">
        <f t="shared" si="403"/>
        <v>16233322</v>
      </c>
      <c r="K138" s="412"/>
      <c r="L138" s="410">
        <f t="shared" ref="L138:L147" si="515">J138+K138</f>
        <v>16233322</v>
      </c>
      <c r="M138" s="412"/>
      <c r="N138" s="410">
        <f t="shared" ref="N138:N147" si="516">L138+M138</f>
        <v>16233322</v>
      </c>
      <c r="O138" s="412"/>
      <c r="P138" s="410">
        <f t="shared" ref="P138:P143" si="517">N138+O138</f>
        <v>16233322</v>
      </c>
      <c r="Q138" s="412">
        <v>-16233322</v>
      </c>
      <c r="R138" s="410">
        <f t="shared" ref="R138:R147" si="518">P138+Q138</f>
        <v>0</v>
      </c>
      <c r="S138" s="412">
        <v>16233322</v>
      </c>
      <c r="T138" s="410">
        <f t="shared" ref="T138:T147" si="519">R138+S138</f>
        <v>16233322</v>
      </c>
      <c r="U138" s="412"/>
      <c r="V138" s="410">
        <f t="shared" ref="V138:V147" si="520">T138+U138</f>
        <v>16233322</v>
      </c>
      <c r="W138" s="412">
        <v>-16233322</v>
      </c>
      <c r="X138" s="410">
        <f t="shared" ref="X138:X147" si="521">V138+W138</f>
        <v>0</v>
      </c>
      <c r="Y138" s="404"/>
      <c r="Z138" s="404"/>
      <c r="AA138" s="410">
        <f t="shared" si="489"/>
        <v>0</v>
      </c>
      <c r="AB138" s="404"/>
      <c r="AC138" s="410">
        <f t="shared" ref="AC138:AC147" si="522">AA138+AB138</f>
        <v>0</v>
      </c>
      <c r="AD138" s="404"/>
      <c r="AE138" s="410">
        <f t="shared" ref="AE138:AE143" si="523">AC138+AD138</f>
        <v>0</v>
      </c>
      <c r="AF138" s="404"/>
      <c r="AG138" s="410">
        <f t="shared" ref="AG138:AG147" si="524">AE138+AF138</f>
        <v>0</v>
      </c>
      <c r="AH138" s="404"/>
      <c r="AI138" s="404"/>
      <c r="AJ138" s="404"/>
      <c r="AK138" s="404"/>
      <c r="AL138" s="410">
        <f t="shared" si="493"/>
        <v>0</v>
      </c>
      <c r="AM138" s="404"/>
      <c r="AN138" s="410">
        <f t="shared" ref="AN138:AN147" si="525">AL138+AM138</f>
        <v>0</v>
      </c>
      <c r="AO138" s="404"/>
      <c r="AP138" s="410">
        <f t="shared" ref="AP138:AP143" si="526">AN138+AO138</f>
        <v>0</v>
      </c>
      <c r="AQ138" s="404"/>
      <c r="AR138" s="410">
        <f t="shared" ref="AR138:AR147" si="527">AP138+AQ138</f>
        <v>0</v>
      </c>
    </row>
    <row r="139" spans="1:44" s="389" customFormat="1" ht="95.4" hidden="1" customHeight="1" x14ac:dyDescent="0.25">
      <c r="A139" s="416" t="s">
        <v>875</v>
      </c>
      <c r="B139" s="404"/>
      <c r="C139" s="412">
        <v>26900000</v>
      </c>
      <c r="D139" s="412">
        <f t="shared" ref="D139:D143" si="528">B139+C139</f>
        <v>26900000</v>
      </c>
      <c r="E139" s="404"/>
      <c r="F139" s="404"/>
      <c r="G139" s="404"/>
      <c r="H139" s="412">
        <f t="shared" si="486"/>
        <v>26900000</v>
      </c>
      <c r="I139" s="404"/>
      <c r="J139" s="410">
        <f t="shared" si="403"/>
        <v>26900000</v>
      </c>
      <c r="K139" s="404"/>
      <c r="L139" s="410">
        <f t="shared" si="515"/>
        <v>26900000</v>
      </c>
      <c r="M139" s="404"/>
      <c r="N139" s="410">
        <f t="shared" si="516"/>
        <v>26900000</v>
      </c>
      <c r="O139" s="404"/>
      <c r="P139" s="410">
        <f t="shared" si="517"/>
        <v>26900000</v>
      </c>
      <c r="Q139" s="404"/>
      <c r="R139" s="410">
        <f t="shared" si="518"/>
        <v>26900000</v>
      </c>
      <c r="S139" s="404"/>
      <c r="T139" s="410">
        <f t="shared" si="519"/>
        <v>26900000</v>
      </c>
      <c r="U139" s="404"/>
      <c r="V139" s="410">
        <f t="shared" si="520"/>
        <v>26900000</v>
      </c>
      <c r="W139" s="404"/>
      <c r="X139" s="410">
        <f t="shared" si="521"/>
        <v>26900000</v>
      </c>
      <c r="Y139" s="404"/>
      <c r="Z139" s="404"/>
      <c r="AA139" s="410">
        <f t="shared" si="489"/>
        <v>0</v>
      </c>
      <c r="AB139" s="404"/>
      <c r="AC139" s="410">
        <f t="shared" si="522"/>
        <v>0</v>
      </c>
      <c r="AD139" s="404"/>
      <c r="AE139" s="410">
        <f t="shared" si="523"/>
        <v>0</v>
      </c>
      <c r="AF139" s="404"/>
      <c r="AG139" s="410">
        <f t="shared" si="524"/>
        <v>0</v>
      </c>
      <c r="AH139" s="404"/>
      <c r="AI139" s="404"/>
      <c r="AJ139" s="404"/>
      <c r="AK139" s="404"/>
      <c r="AL139" s="410">
        <f t="shared" si="493"/>
        <v>0</v>
      </c>
      <c r="AM139" s="404"/>
      <c r="AN139" s="410">
        <f t="shared" si="525"/>
        <v>0</v>
      </c>
      <c r="AO139" s="404"/>
      <c r="AP139" s="410">
        <f t="shared" si="526"/>
        <v>0</v>
      </c>
      <c r="AQ139" s="404"/>
      <c r="AR139" s="410">
        <f t="shared" si="527"/>
        <v>0</v>
      </c>
    </row>
    <row r="140" spans="1:44" s="389" customFormat="1" ht="48.75" hidden="1" customHeight="1" x14ac:dyDescent="0.25">
      <c r="A140" s="409" t="s">
        <v>876</v>
      </c>
      <c r="B140" s="412">
        <v>86000000</v>
      </c>
      <c r="C140" s="412"/>
      <c r="D140" s="412">
        <f t="shared" si="528"/>
        <v>86000000</v>
      </c>
      <c r="E140" s="412"/>
      <c r="F140" s="412"/>
      <c r="G140" s="412"/>
      <c r="H140" s="412">
        <f t="shared" si="486"/>
        <v>86000000</v>
      </c>
      <c r="I140" s="412"/>
      <c r="J140" s="410">
        <f t="shared" si="403"/>
        <v>86000000</v>
      </c>
      <c r="K140" s="412"/>
      <c r="L140" s="410">
        <f t="shared" si="515"/>
        <v>86000000</v>
      </c>
      <c r="M140" s="412">
        <v>-50000000</v>
      </c>
      <c r="N140" s="410">
        <f t="shared" si="516"/>
        <v>36000000</v>
      </c>
      <c r="O140" s="412"/>
      <c r="P140" s="410">
        <f t="shared" si="517"/>
        <v>36000000</v>
      </c>
      <c r="Q140" s="412">
        <f>-32000000-4000000</f>
        <v>-36000000</v>
      </c>
      <c r="R140" s="410">
        <f t="shared" si="518"/>
        <v>0</v>
      </c>
      <c r="S140" s="412"/>
      <c r="T140" s="410">
        <f t="shared" si="519"/>
        <v>0</v>
      </c>
      <c r="U140" s="412"/>
      <c r="V140" s="410">
        <f t="shared" si="520"/>
        <v>0</v>
      </c>
      <c r="W140" s="412"/>
      <c r="X140" s="410">
        <f t="shared" si="521"/>
        <v>0</v>
      </c>
      <c r="Y140" s="412"/>
      <c r="Z140" s="412"/>
      <c r="AA140" s="410">
        <f t="shared" si="489"/>
        <v>0</v>
      </c>
      <c r="AB140" s="412"/>
      <c r="AC140" s="410">
        <f t="shared" si="522"/>
        <v>0</v>
      </c>
      <c r="AD140" s="412"/>
      <c r="AE140" s="410">
        <f t="shared" si="523"/>
        <v>0</v>
      </c>
      <c r="AF140" s="412"/>
      <c r="AG140" s="410">
        <f t="shared" si="524"/>
        <v>0</v>
      </c>
      <c r="AH140" s="412"/>
      <c r="AI140" s="412"/>
      <c r="AJ140" s="412"/>
      <c r="AK140" s="412"/>
      <c r="AL140" s="410">
        <f t="shared" si="493"/>
        <v>0</v>
      </c>
      <c r="AM140" s="412"/>
      <c r="AN140" s="410">
        <f t="shared" si="525"/>
        <v>0</v>
      </c>
      <c r="AO140" s="412"/>
      <c r="AP140" s="410">
        <f t="shared" si="526"/>
        <v>0</v>
      </c>
      <c r="AQ140" s="412"/>
      <c r="AR140" s="410">
        <f t="shared" si="527"/>
        <v>0</v>
      </c>
    </row>
    <row r="141" spans="1:44" s="389" customFormat="1" ht="49.5" hidden="1" customHeight="1" x14ac:dyDescent="0.25">
      <c r="A141" s="416" t="s">
        <v>781</v>
      </c>
      <c r="B141" s="412">
        <v>50000000</v>
      </c>
      <c r="C141" s="412"/>
      <c r="D141" s="412">
        <f t="shared" si="528"/>
        <v>50000000</v>
      </c>
      <c r="E141" s="412">
        <v>100000000</v>
      </c>
      <c r="F141" s="412"/>
      <c r="G141" s="412"/>
      <c r="H141" s="412">
        <f t="shared" si="486"/>
        <v>50000000</v>
      </c>
      <c r="I141" s="412">
        <v>-40000000</v>
      </c>
      <c r="J141" s="410">
        <f t="shared" si="403"/>
        <v>10000000</v>
      </c>
      <c r="K141" s="412">
        <v>-5000000</v>
      </c>
      <c r="L141" s="410">
        <f t="shared" si="515"/>
        <v>5000000</v>
      </c>
      <c r="M141" s="412"/>
      <c r="N141" s="410">
        <f t="shared" si="516"/>
        <v>5000000</v>
      </c>
      <c r="O141" s="412"/>
      <c r="P141" s="410">
        <f t="shared" si="517"/>
        <v>5000000</v>
      </c>
      <c r="Q141" s="412">
        <v>-5000000</v>
      </c>
      <c r="R141" s="410">
        <f t="shared" si="518"/>
        <v>0</v>
      </c>
      <c r="S141" s="412"/>
      <c r="T141" s="410">
        <f t="shared" si="519"/>
        <v>0</v>
      </c>
      <c r="U141" s="412"/>
      <c r="V141" s="410">
        <f t="shared" si="520"/>
        <v>0</v>
      </c>
      <c r="W141" s="412"/>
      <c r="X141" s="410">
        <f t="shared" si="521"/>
        <v>0</v>
      </c>
      <c r="Y141" s="412">
        <f>E141+F141</f>
        <v>100000000</v>
      </c>
      <c r="Z141" s="412"/>
      <c r="AA141" s="410">
        <f t="shared" si="489"/>
        <v>100000000</v>
      </c>
      <c r="AB141" s="412"/>
      <c r="AC141" s="410">
        <f t="shared" si="522"/>
        <v>100000000</v>
      </c>
      <c r="AD141" s="412"/>
      <c r="AE141" s="410">
        <f t="shared" si="523"/>
        <v>100000000</v>
      </c>
      <c r="AF141" s="412"/>
      <c r="AG141" s="410">
        <f t="shared" si="524"/>
        <v>100000000</v>
      </c>
      <c r="AH141" s="412"/>
      <c r="AI141" s="412"/>
      <c r="AJ141" s="412"/>
      <c r="AK141" s="412"/>
      <c r="AL141" s="410">
        <f t="shared" si="493"/>
        <v>0</v>
      </c>
      <c r="AM141" s="412"/>
      <c r="AN141" s="410">
        <f t="shared" si="525"/>
        <v>0</v>
      </c>
      <c r="AO141" s="412"/>
      <c r="AP141" s="410">
        <f t="shared" si="526"/>
        <v>0</v>
      </c>
      <c r="AQ141" s="412"/>
      <c r="AR141" s="410">
        <f t="shared" si="527"/>
        <v>0</v>
      </c>
    </row>
    <row r="142" spans="1:44" s="389" customFormat="1" ht="49.5" hidden="1" customHeight="1" x14ac:dyDescent="0.25">
      <c r="A142" s="441" t="s">
        <v>877</v>
      </c>
      <c r="B142" s="412">
        <v>42000000</v>
      </c>
      <c r="C142" s="412"/>
      <c r="D142" s="412">
        <f t="shared" si="528"/>
        <v>42000000</v>
      </c>
      <c r="E142" s="412"/>
      <c r="F142" s="412"/>
      <c r="G142" s="412"/>
      <c r="H142" s="412">
        <f t="shared" si="486"/>
        <v>42000000</v>
      </c>
      <c r="I142" s="412"/>
      <c r="J142" s="410">
        <f t="shared" si="403"/>
        <v>42000000</v>
      </c>
      <c r="K142" s="412">
        <v>10000000</v>
      </c>
      <c r="L142" s="410">
        <f t="shared" si="515"/>
        <v>52000000</v>
      </c>
      <c r="M142" s="412"/>
      <c r="N142" s="410">
        <f t="shared" si="516"/>
        <v>52000000</v>
      </c>
      <c r="O142" s="412"/>
      <c r="P142" s="410">
        <f t="shared" si="517"/>
        <v>52000000</v>
      </c>
      <c r="Q142" s="412"/>
      <c r="R142" s="410">
        <f t="shared" si="518"/>
        <v>52000000</v>
      </c>
      <c r="S142" s="412"/>
      <c r="T142" s="410">
        <f t="shared" si="519"/>
        <v>52000000</v>
      </c>
      <c r="U142" s="412"/>
      <c r="V142" s="410">
        <f t="shared" si="520"/>
        <v>52000000</v>
      </c>
      <c r="W142" s="412"/>
      <c r="X142" s="410">
        <f t="shared" si="521"/>
        <v>52000000</v>
      </c>
      <c r="Y142" s="412"/>
      <c r="Z142" s="412"/>
      <c r="AA142" s="410">
        <f t="shared" si="489"/>
        <v>0</v>
      </c>
      <c r="AB142" s="412"/>
      <c r="AC142" s="410">
        <f t="shared" si="522"/>
        <v>0</v>
      </c>
      <c r="AD142" s="412"/>
      <c r="AE142" s="410">
        <f t="shared" si="523"/>
        <v>0</v>
      </c>
      <c r="AF142" s="412"/>
      <c r="AG142" s="410">
        <f t="shared" si="524"/>
        <v>0</v>
      </c>
      <c r="AH142" s="412"/>
      <c r="AI142" s="412"/>
      <c r="AJ142" s="412"/>
      <c r="AK142" s="412"/>
      <c r="AL142" s="410">
        <f t="shared" si="493"/>
        <v>0</v>
      </c>
      <c r="AM142" s="412"/>
      <c r="AN142" s="410">
        <f t="shared" si="525"/>
        <v>0</v>
      </c>
      <c r="AO142" s="412"/>
      <c r="AP142" s="410">
        <f t="shared" si="526"/>
        <v>0</v>
      </c>
      <c r="AQ142" s="412"/>
      <c r="AR142" s="410">
        <f t="shared" si="527"/>
        <v>0</v>
      </c>
    </row>
    <row r="143" spans="1:44" s="389" customFormat="1" ht="48" hidden="1" customHeight="1" x14ac:dyDescent="0.25">
      <c r="A143" s="416" t="s">
        <v>782</v>
      </c>
      <c r="B143" s="412">
        <v>30000000</v>
      </c>
      <c r="C143" s="412"/>
      <c r="D143" s="412">
        <f t="shared" si="528"/>
        <v>30000000</v>
      </c>
      <c r="E143" s="412">
        <v>70000000</v>
      </c>
      <c r="F143" s="412"/>
      <c r="G143" s="412"/>
      <c r="H143" s="412">
        <f t="shared" si="486"/>
        <v>30000000</v>
      </c>
      <c r="I143" s="412">
        <v>-20000000</v>
      </c>
      <c r="J143" s="410">
        <f t="shared" si="403"/>
        <v>10000000</v>
      </c>
      <c r="K143" s="412">
        <v>-5000000</v>
      </c>
      <c r="L143" s="410">
        <f t="shared" si="515"/>
        <v>5000000</v>
      </c>
      <c r="M143" s="412"/>
      <c r="N143" s="410">
        <f t="shared" si="516"/>
        <v>5000000</v>
      </c>
      <c r="O143" s="412"/>
      <c r="P143" s="410">
        <f t="shared" si="517"/>
        <v>5000000</v>
      </c>
      <c r="Q143" s="412">
        <v>-5000000</v>
      </c>
      <c r="R143" s="410">
        <f t="shared" si="518"/>
        <v>0</v>
      </c>
      <c r="S143" s="412"/>
      <c r="T143" s="410">
        <f t="shared" si="519"/>
        <v>0</v>
      </c>
      <c r="U143" s="412"/>
      <c r="V143" s="410">
        <f t="shared" si="520"/>
        <v>0</v>
      </c>
      <c r="W143" s="412"/>
      <c r="X143" s="410">
        <f t="shared" si="521"/>
        <v>0</v>
      </c>
      <c r="Y143" s="412">
        <f>E143+F143</f>
        <v>70000000</v>
      </c>
      <c r="Z143" s="412"/>
      <c r="AA143" s="410">
        <f t="shared" si="489"/>
        <v>70000000</v>
      </c>
      <c r="AB143" s="412"/>
      <c r="AC143" s="410">
        <f t="shared" si="522"/>
        <v>70000000</v>
      </c>
      <c r="AD143" s="412"/>
      <c r="AE143" s="410">
        <f t="shared" si="523"/>
        <v>70000000</v>
      </c>
      <c r="AF143" s="412"/>
      <c r="AG143" s="410">
        <f t="shared" si="524"/>
        <v>70000000</v>
      </c>
      <c r="AH143" s="412"/>
      <c r="AI143" s="412"/>
      <c r="AJ143" s="412"/>
      <c r="AK143" s="412"/>
      <c r="AL143" s="410">
        <f t="shared" si="493"/>
        <v>0</v>
      </c>
      <c r="AM143" s="412"/>
      <c r="AN143" s="410">
        <f t="shared" si="525"/>
        <v>0</v>
      </c>
      <c r="AO143" s="412"/>
      <c r="AP143" s="410">
        <f t="shared" si="526"/>
        <v>0</v>
      </c>
      <c r="AQ143" s="412"/>
      <c r="AR143" s="410">
        <f t="shared" si="527"/>
        <v>0</v>
      </c>
    </row>
    <row r="144" spans="1:44" s="399" customFormat="1" ht="51" hidden="1" customHeight="1" x14ac:dyDescent="0.25">
      <c r="A144" s="440" t="s">
        <v>995</v>
      </c>
      <c r="B144" s="404">
        <v>79800000</v>
      </c>
      <c r="C144" s="404"/>
      <c r="D144" s="404">
        <f>B144+C144</f>
        <v>79800000</v>
      </c>
      <c r="E144" s="404">
        <v>85740000</v>
      </c>
      <c r="F144" s="404"/>
      <c r="G144" s="404"/>
      <c r="H144" s="404">
        <f t="shared" si="486"/>
        <v>79800000</v>
      </c>
      <c r="I144" s="404">
        <f>82000000+82000000+2218245</f>
        <v>166218245</v>
      </c>
      <c r="J144" s="413">
        <f t="shared" si="403"/>
        <v>246018245</v>
      </c>
      <c r="K144" s="404"/>
      <c r="L144" s="413">
        <f t="shared" si="515"/>
        <v>246018245</v>
      </c>
      <c r="M144" s="404"/>
      <c r="N144" s="413">
        <f t="shared" si="516"/>
        <v>246018245</v>
      </c>
      <c r="O144" s="404"/>
      <c r="P144" s="413">
        <f>N144+O144+77581755</f>
        <v>323600000</v>
      </c>
      <c r="Q144" s="404">
        <f>Q147</f>
        <v>14708393</v>
      </c>
      <c r="R144" s="413">
        <f t="shared" si="518"/>
        <v>338308393</v>
      </c>
      <c r="S144" s="404">
        <f>S147</f>
        <v>0</v>
      </c>
      <c r="T144" s="413">
        <f t="shared" si="519"/>
        <v>338308393</v>
      </c>
      <c r="U144" s="404">
        <f>U147</f>
        <v>0</v>
      </c>
      <c r="V144" s="413">
        <f t="shared" si="520"/>
        <v>338308393</v>
      </c>
      <c r="W144" s="404">
        <f>W147</f>
        <v>0</v>
      </c>
      <c r="X144" s="413">
        <f t="shared" si="521"/>
        <v>338308393</v>
      </c>
      <c r="Y144" s="404">
        <f>E144+F144</f>
        <v>85740000</v>
      </c>
      <c r="Z144" s="404">
        <f>400475.31+3454964.69</f>
        <v>3855440</v>
      </c>
      <c r="AA144" s="413">
        <f t="shared" si="489"/>
        <v>89595440</v>
      </c>
      <c r="AB144" s="404">
        <v>28575587</v>
      </c>
      <c r="AC144" s="413">
        <f t="shared" si="522"/>
        <v>118171027</v>
      </c>
      <c r="AD144" s="404"/>
      <c r="AE144" s="413">
        <f>AC144+AD144+60737938</f>
        <v>178908965</v>
      </c>
      <c r="AF144" s="404"/>
      <c r="AG144" s="413">
        <f t="shared" si="524"/>
        <v>178908965</v>
      </c>
      <c r="AH144" s="404">
        <v>92712000</v>
      </c>
      <c r="AI144" s="404"/>
      <c r="AJ144" s="404">
        <f>AH144+AI144</f>
        <v>92712000</v>
      </c>
      <c r="AK144" s="444"/>
      <c r="AL144" s="413">
        <f t="shared" si="493"/>
        <v>92712000</v>
      </c>
      <c r="AM144" s="444"/>
      <c r="AN144" s="413">
        <f t="shared" si="525"/>
        <v>92712000</v>
      </c>
      <c r="AO144" s="444"/>
      <c r="AP144" s="413">
        <f>AN144+AO144+92712000</f>
        <v>185424000</v>
      </c>
      <c r="AQ144" s="444"/>
      <c r="AR144" s="413">
        <f t="shared" si="527"/>
        <v>185424000</v>
      </c>
    </row>
    <row r="145" spans="1:44" s="389" customFormat="1" ht="52.5" hidden="1" customHeight="1" x14ac:dyDescent="0.25">
      <c r="A145" s="441" t="s">
        <v>996</v>
      </c>
      <c r="B145" s="412"/>
      <c r="C145" s="412"/>
      <c r="D145" s="412"/>
      <c r="E145" s="412"/>
      <c r="F145" s="412"/>
      <c r="G145" s="412"/>
      <c r="H145" s="412"/>
      <c r="I145" s="412"/>
      <c r="J145" s="410"/>
      <c r="K145" s="412"/>
      <c r="L145" s="410"/>
      <c r="M145" s="412"/>
      <c r="N145" s="410"/>
      <c r="O145" s="412"/>
      <c r="P145" s="410">
        <f>77581755</f>
        <v>77581755</v>
      </c>
      <c r="Q145" s="412"/>
      <c r="R145" s="410">
        <f t="shared" si="518"/>
        <v>77581755</v>
      </c>
      <c r="S145" s="412"/>
      <c r="T145" s="410">
        <f t="shared" si="519"/>
        <v>77581755</v>
      </c>
      <c r="U145" s="412"/>
      <c r="V145" s="410">
        <f t="shared" si="520"/>
        <v>77581755</v>
      </c>
      <c r="W145" s="412"/>
      <c r="X145" s="410">
        <f t="shared" si="521"/>
        <v>77581755</v>
      </c>
      <c r="Y145" s="412"/>
      <c r="Z145" s="412"/>
      <c r="AA145" s="410"/>
      <c r="AB145" s="412"/>
      <c r="AC145" s="410"/>
      <c r="AD145" s="412"/>
      <c r="AE145" s="410"/>
      <c r="AF145" s="412"/>
      <c r="AG145" s="410"/>
      <c r="AH145" s="412"/>
      <c r="AI145" s="412"/>
      <c r="AJ145" s="412"/>
      <c r="AK145" s="445"/>
      <c r="AL145" s="410"/>
      <c r="AM145" s="445"/>
      <c r="AN145" s="410"/>
      <c r="AO145" s="445"/>
      <c r="AP145" s="410"/>
      <c r="AQ145" s="445"/>
      <c r="AR145" s="410"/>
    </row>
    <row r="146" spans="1:44" s="389" customFormat="1" ht="68.400000000000006" hidden="1" customHeight="1" x14ac:dyDescent="0.25">
      <c r="A146" s="441" t="s">
        <v>997</v>
      </c>
      <c r="B146" s="412"/>
      <c r="C146" s="412"/>
      <c r="D146" s="412"/>
      <c r="E146" s="412"/>
      <c r="F146" s="412"/>
      <c r="G146" s="412"/>
      <c r="H146" s="412"/>
      <c r="I146" s="412"/>
      <c r="J146" s="410"/>
      <c r="K146" s="412"/>
      <c r="L146" s="410"/>
      <c r="M146" s="412"/>
      <c r="N146" s="410"/>
      <c r="O146" s="412"/>
      <c r="P146" s="410">
        <v>246018245</v>
      </c>
      <c r="Q146" s="412"/>
      <c r="R146" s="410">
        <f t="shared" si="518"/>
        <v>246018245</v>
      </c>
      <c r="S146" s="412"/>
      <c r="T146" s="410">
        <f t="shared" si="519"/>
        <v>246018245</v>
      </c>
      <c r="U146" s="412"/>
      <c r="V146" s="410">
        <f t="shared" si="520"/>
        <v>246018245</v>
      </c>
      <c r="W146" s="412"/>
      <c r="X146" s="410">
        <f t="shared" si="521"/>
        <v>246018245</v>
      </c>
      <c r="Y146" s="412"/>
      <c r="Z146" s="412"/>
      <c r="AA146" s="410"/>
      <c r="AB146" s="412"/>
      <c r="AC146" s="410"/>
      <c r="AD146" s="412"/>
      <c r="AE146" s="410"/>
      <c r="AF146" s="412"/>
      <c r="AG146" s="410"/>
      <c r="AH146" s="412"/>
      <c r="AI146" s="412"/>
      <c r="AJ146" s="412"/>
      <c r="AK146" s="445"/>
      <c r="AL146" s="410"/>
      <c r="AM146" s="445"/>
      <c r="AN146" s="410"/>
      <c r="AO146" s="445"/>
      <c r="AP146" s="410"/>
      <c r="AQ146" s="445"/>
      <c r="AR146" s="410"/>
    </row>
    <row r="147" spans="1:44" s="389" customFormat="1" ht="97.5" hidden="1" customHeight="1" x14ac:dyDescent="0.25">
      <c r="A147" s="441" t="s">
        <v>998</v>
      </c>
      <c r="B147" s="412">
        <v>79800000</v>
      </c>
      <c r="C147" s="412"/>
      <c r="D147" s="412">
        <f>B147+C147</f>
        <v>79800000</v>
      </c>
      <c r="E147" s="412">
        <v>85740000</v>
      </c>
      <c r="F147" s="412"/>
      <c r="G147" s="412"/>
      <c r="H147" s="412">
        <f t="shared" si="486"/>
        <v>79800000</v>
      </c>
      <c r="I147" s="412">
        <v>-2218245</v>
      </c>
      <c r="J147" s="410">
        <f t="shared" si="403"/>
        <v>77581755</v>
      </c>
      <c r="K147" s="412"/>
      <c r="L147" s="410">
        <f t="shared" si="515"/>
        <v>77581755</v>
      </c>
      <c r="M147" s="412"/>
      <c r="N147" s="410">
        <f t="shared" si="516"/>
        <v>77581755</v>
      </c>
      <c r="O147" s="412"/>
      <c r="P147" s="410">
        <f>N147+O147-77581755</f>
        <v>0</v>
      </c>
      <c r="Q147" s="412">
        <v>14708393</v>
      </c>
      <c r="R147" s="410">
        <f t="shared" si="518"/>
        <v>14708393</v>
      </c>
      <c r="S147" s="412"/>
      <c r="T147" s="410">
        <f t="shared" si="519"/>
        <v>14708393</v>
      </c>
      <c r="U147" s="412"/>
      <c r="V147" s="410">
        <f t="shared" si="520"/>
        <v>14708393</v>
      </c>
      <c r="W147" s="412"/>
      <c r="X147" s="410">
        <f t="shared" si="521"/>
        <v>14708393</v>
      </c>
      <c r="Y147" s="412">
        <f>E147+F147</f>
        <v>85740000</v>
      </c>
      <c r="Z147" s="412">
        <v>-400475</v>
      </c>
      <c r="AA147" s="410">
        <f t="shared" si="489"/>
        <v>85339525</v>
      </c>
      <c r="AB147" s="412">
        <v>-24601587</v>
      </c>
      <c r="AC147" s="410">
        <f t="shared" si="522"/>
        <v>60737938</v>
      </c>
      <c r="AD147" s="412"/>
      <c r="AE147" s="410">
        <f>AC147+AD147-60737938</f>
        <v>0</v>
      </c>
      <c r="AF147" s="412"/>
      <c r="AG147" s="410">
        <f t="shared" si="524"/>
        <v>0</v>
      </c>
      <c r="AH147" s="412">
        <v>92712000</v>
      </c>
      <c r="AI147" s="412"/>
      <c r="AJ147" s="412">
        <f>AH147+AI147</f>
        <v>92712000</v>
      </c>
      <c r="AK147" s="445"/>
      <c r="AL147" s="410">
        <f t="shared" si="493"/>
        <v>92712000</v>
      </c>
      <c r="AM147" s="445"/>
      <c r="AN147" s="410">
        <f t="shared" si="525"/>
        <v>92712000</v>
      </c>
      <c r="AO147" s="445"/>
      <c r="AP147" s="410">
        <f>AN147+AO147-92712000</f>
        <v>0</v>
      </c>
      <c r="AQ147" s="445"/>
      <c r="AR147" s="410">
        <f t="shared" si="527"/>
        <v>0</v>
      </c>
    </row>
    <row r="148" spans="1:44" s="399" customFormat="1" ht="47.25" customHeight="1" x14ac:dyDescent="0.25">
      <c r="A148" s="430" t="s">
        <v>698</v>
      </c>
      <c r="B148" s="408">
        <f>SUM(B149:B152)</f>
        <v>157150000</v>
      </c>
      <c r="C148" s="408">
        <f t="shared" ref="C148:F148" si="529">SUM(C149:C152)</f>
        <v>0</v>
      </c>
      <c r="D148" s="408">
        <f t="shared" si="529"/>
        <v>157150000</v>
      </c>
      <c r="E148" s="408">
        <f t="shared" si="529"/>
        <v>112150000</v>
      </c>
      <c r="F148" s="408">
        <f t="shared" si="529"/>
        <v>0</v>
      </c>
      <c r="G148" s="408">
        <f t="shared" ref="G148" si="530">SUM(G149:G152)</f>
        <v>0</v>
      </c>
      <c r="H148" s="408">
        <f t="shared" ref="H148:AL148" si="531">SUM(H149:H152)</f>
        <v>157150000</v>
      </c>
      <c r="I148" s="408">
        <f t="shared" si="531"/>
        <v>0</v>
      </c>
      <c r="J148" s="408">
        <f t="shared" si="531"/>
        <v>157150000</v>
      </c>
      <c r="K148" s="408">
        <f t="shared" ref="K148:L148" si="532">SUM(K149:K152)</f>
        <v>0</v>
      </c>
      <c r="L148" s="408">
        <f t="shared" si="532"/>
        <v>157150000</v>
      </c>
      <c r="M148" s="408">
        <f t="shared" ref="M148:N148" si="533">SUM(M149:M152)</f>
        <v>0</v>
      </c>
      <c r="N148" s="408">
        <f t="shared" si="533"/>
        <v>157150000</v>
      </c>
      <c r="O148" s="408"/>
      <c r="P148" s="408">
        <f t="shared" ref="P148:R148" si="534">SUM(P149:P152)</f>
        <v>157150000</v>
      </c>
      <c r="Q148" s="408"/>
      <c r="R148" s="408">
        <f t="shared" si="534"/>
        <v>157150000</v>
      </c>
      <c r="S148" s="408"/>
      <c r="T148" s="408">
        <f t="shared" ref="T148:W148" si="535">SUM(T149:T152)</f>
        <v>157150000</v>
      </c>
      <c r="U148" s="408"/>
      <c r="V148" s="408">
        <f t="shared" si="535"/>
        <v>157150000</v>
      </c>
      <c r="W148" s="408">
        <f t="shared" si="535"/>
        <v>-10000000</v>
      </c>
      <c r="X148" s="408">
        <f t="shared" ref="X148" si="536">SUM(X149:X152)</f>
        <v>147150000</v>
      </c>
      <c r="Y148" s="408">
        <f t="shared" si="531"/>
        <v>182150000</v>
      </c>
      <c r="Z148" s="408">
        <f t="shared" si="531"/>
        <v>0</v>
      </c>
      <c r="AA148" s="408">
        <f t="shared" si="531"/>
        <v>182150000</v>
      </c>
      <c r="AB148" s="408">
        <f t="shared" ref="AB148:AC148" si="537">SUM(AB149:AB152)</f>
        <v>0</v>
      </c>
      <c r="AC148" s="408">
        <f t="shared" si="537"/>
        <v>182150000</v>
      </c>
      <c r="AD148" s="408">
        <f t="shared" ref="AD148:AE148" si="538">SUM(AD149:AD152)</f>
        <v>0</v>
      </c>
      <c r="AE148" s="408">
        <f t="shared" si="538"/>
        <v>182150000</v>
      </c>
      <c r="AF148" s="408">
        <f t="shared" ref="AF148:AG148" si="539">SUM(AF149:AF152)</f>
        <v>0</v>
      </c>
      <c r="AG148" s="408">
        <f t="shared" si="539"/>
        <v>182150000</v>
      </c>
      <c r="AH148" s="408">
        <f t="shared" si="531"/>
        <v>117150000</v>
      </c>
      <c r="AI148" s="408">
        <f t="shared" si="531"/>
        <v>0</v>
      </c>
      <c r="AJ148" s="408">
        <f t="shared" si="531"/>
        <v>217150000</v>
      </c>
      <c r="AK148" s="408">
        <f t="shared" si="531"/>
        <v>0</v>
      </c>
      <c r="AL148" s="408">
        <f t="shared" si="531"/>
        <v>217150000</v>
      </c>
      <c r="AM148" s="408">
        <f t="shared" ref="AM148:AN148" si="540">SUM(AM149:AM152)</f>
        <v>0</v>
      </c>
      <c r="AN148" s="408">
        <f t="shared" si="540"/>
        <v>217150000</v>
      </c>
      <c r="AO148" s="408">
        <f t="shared" ref="AO148:AP148" si="541">SUM(AO149:AO152)</f>
        <v>0</v>
      </c>
      <c r="AP148" s="408">
        <f t="shared" si="541"/>
        <v>217150000</v>
      </c>
      <c r="AQ148" s="408">
        <f t="shared" ref="AQ148:AR148" si="542">SUM(AQ149:AQ152)</f>
        <v>0</v>
      </c>
      <c r="AR148" s="408">
        <f t="shared" si="542"/>
        <v>217150000</v>
      </c>
    </row>
    <row r="149" spans="1:44" s="389" customFormat="1" ht="49.2" hidden="1" customHeight="1" x14ac:dyDescent="0.25">
      <c r="A149" s="429" t="s">
        <v>684</v>
      </c>
      <c r="B149" s="411">
        <v>23550000</v>
      </c>
      <c r="C149" s="411"/>
      <c r="D149" s="411">
        <f>B149+C149</f>
        <v>23550000</v>
      </c>
      <c r="E149" s="411">
        <v>23550000</v>
      </c>
      <c r="F149" s="411"/>
      <c r="G149" s="411"/>
      <c r="H149" s="411">
        <f t="shared" ref="H149:H166" si="543">D149+G149</f>
        <v>23550000</v>
      </c>
      <c r="I149" s="411"/>
      <c r="J149" s="410">
        <f t="shared" si="403"/>
        <v>23550000</v>
      </c>
      <c r="K149" s="411"/>
      <c r="L149" s="410">
        <f t="shared" ref="L149:L150" si="544">J149+K149</f>
        <v>23550000</v>
      </c>
      <c r="M149" s="411"/>
      <c r="N149" s="410">
        <f>L149+M149</f>
        <v>23550000</v>
      </c>
      <c r="O149" s="411"/>
      <c r="P149" s="410">
        <f t="shared" ref="P149:P152" si="545">N149+O149</f>
        <v>23550000</v>
      </c>
      <c r="Q149" s="411"/>
      <c r="R149" s="410">
        <f>P149+Q149</f>
        <v>23550000</v>
      </c>
      <c r="S149" s="411"/>
      <c r="T149" s="410">
        <f>R149+S149</f>
        <v>23550000</v>
      </c>
      <c r="U149" s="411"/>
      <c r="V149" s="410">
        <f>T149+U149</f>
        <v>23550000</v>
      </c>
      <c r="W149" s="411"/>
      <c r="X149" s="410">
        <f>V149+W149</f>
        <v>23550000</v>
      </c>
      <c r="Y149" s="411">
        <f>E149+F149</f>
        <v>23550000</v>
      </c>
      <c r="Z149" s="411"/>
      <c r="AA149" s="410">
        <f t="shared" ref="AA149:AA150" si="546">Y149+Z149</f>
        <v>23550000</v>
      </c>
      <c r="AB149" s="411"/>
      <c r="AC149" s="410">
        <f t="shared" ref="AC149:AC150" si="547">AA149+AB149</f>
        <v>23550000</v>
      </c>
      <c r="AD149" s="411"/>
      <c r="AE149" s="410">
        <f t="shared" ref="AE149:AE150" si="548">AC149+AD149</f>
        <v>23550000</v>
      </c>
      <c r="AF149" s="411"/>
      <c r="AG149" s="410">
        <f t="shared" ref="AG149:AG150" si="549">AE149+AF149</f>
        <v>23550000</v>
      </c>
      <c r="AH149" s="411">
        <v>23550000</v>
      </c>
      <c r="AI149" s="411"/>
      <c r="AJ149" s="411">
        <f>AH149+AI149</f>
        <v>23550000</v>
      </c>
      <c r="AK149" s="411"/>
      <c r="AL149" s="410">
        <f t="shared" ref="AL149:AL150" si="550">AJ149+AK149</f>
        <v>23550000</v>
      </c>
      <c r="AM149" s="411"/>
      <c r="AN149" s="410">
        <f t="shared" ref="AN149:AN150" si="551">AL149+AM149</f>
        <v>23550000</v>
      </c>
      <c r="AO149" s="411"/>
      <c r="AP149" s="410">
        <f t="shared" ref="AP149:AP150" si="552">AN149+AO149</f>
        <v>23550000</v>
      </c>
      <c r="AQ149" s="411"/>
      <c r="AR149" s="410">
        <f t="shared" ref="AR149:AR150" si="553">AP149+AQ149</f>
        <v>23550000</v>
      </c>
    </row>
    <row r="150" spans="1:44" s="389" customFormat="1" ht="49.2" hidden="1" customHeight="1" x14ac:dyDescent="0.25">
      <c r="A150" s="429" t="s">
        <v>685</v>
      </c>
      <c r="B150" s="411">
        <v>73600000</v>
      </c>
      <c r="C150" s="411"/>
      <c r="D150" s="411">
        <f t="shared" ref="D150:D152" si="554">B150+C150</f>
        <v>73600000</v>
      </c>
      <c r="E150" s="411">
        <v>73600000</v>
      </c>
      <c r="F150" s="411"/>
      <c r="G150" s="411"/>
      <c r="H150" s="411">
        <f t="shared" si="543"/>
        <v>73600000</v>
      </c>
      <c r="I150" s="411"/>
      <c r="J150" s="410">
        <f t="shared" si="403"/>
        <v>73600000</v>
      </c>
      <c r="K150" s="411"/>
      <c r="L150" s="410">
        <f t="shared" si="544"/>
        <v>73600000</v>
      </c>
      <c r="M150" s="411"/>
      <c r="N150" s="410">
        <f>L150+M150</f>
        <v>73600000</v>
      </c>
      <c r="O150" s="411"/>
      <c r="P150" s="410">
        <f t="shared" si="545"/>
        <v>73600000</v>
      </c>
      <c r="Q150" s="411"/>
      <c r="R150" s="410">
        <f>P150+Q150</f>
        <v>73600000</v>
      </c>
      <c r="S150" s="411"/>
      <c r="T150" s="410">
        <f>R150+S150</f>
        <v>73600000</v>
      </c>
      <c r="U150" s="411"/>
      <c r="V150" s="410">
        <f>T150+U150</f>
        <v>73600000</v>
      </c>
      <c r="W150" s="411"/>
      <c r="X150" s="410">
        <f>V150+W150</f>
        <v>73600000</v>
      </c>
      <c r="Y150" s="411">
        <f>E150+F150</f>
        <v>73600000</v>
      </c>
      <c r="Z150" s="411"/>
      <c r="AA150" s="410">
        <f t="shared" si="546"/>
        <v>73600000</v>
      </c>
      <c r="AB150" s="411"/>
      <c r="AC150" s="410">
        <f t="shared" si="547"/>
        <v>73600000</v>
      </c>
      <c r="AD150" s="411"/>
      <c r="AE150" s="410">
        <f t="shared" si="548"/>
        <v>73600000</v>
      </c>
      <c r="AF150" s="411"/>
      <c r="AG150" s="410">
        <f t="shared" si="549"/>
        <v>73600000</v>
      </c>
      <c r="AH150" s="411">
        <v>73600000</v>
      </c>
      <c r="AI150" s="411"/>
      <c r="AJ150" s="411">
        <f t="shared" ref="AJ150:AJ151" si="555">AH150+AI150</f>
        <v>73600000</v>
      </c>
      <c r="AK150" s="411"/>
      <c r="AL150" s="410">
        <f t="shared" si="550"/>
        <v>73600000</v>
      </c>
      <c r="AM150" s="411"/>
      <c r="AN150" s="410">
        <f t="shared" si="551"/>
        <v>73600000</v>
      </c>
      <c r="AO150" s="411"/>
      <c r="AP150" s="410">
        <f t="shared" si="552"/>
        <v>73600000</v>
      </c>
      <c r="AQ150" s="411"/>
      <c r="AR150" s="410">
        <f t="shared" si="553"/>
        <v>73600000</v>
      </c>
    </row>
    <row r="151" spans="1:44" s="389" customFormat="1" ht="51" customHeight="1" x14ac:dyDescent="0.25">
      <c r="A151" s="429" t="s">
        <v>696</v>
      </c>
      <c r="B151" s="411">
        <v>10000000</v>
      </c>
      <c r="C151" s="411"/>
      <c r="D151" s="411">
        <f t="shared" si="554"/>
        <v>10000000</v>
      </c>
      <c r="E151" s="412">
        <v>15000000</v>
      </c>
      <c r="F151" s="412"/>
      <c r="G151" s="412"/>
      <c r="H151" s="411">
        <f t="shared" si="543"/>
        <v>10000000</v>
      </c>
      <c r="I151" s="412"/>
      <c r="J151" s="410">
        <f>H151+I151</f>
        <v>10000000</v>
      </c>
      <c r="K151" s="412"/>
      <c r="L151" s="410">
        <f>J151+K151</f>
        <v>10000000</v>
      </c>
      <c r="M151" s="412"/>
      <c r="N151" s="410">
        <f>L151+M151</f>
        <v>10000000</v>
      </c>
      <c r="O151" s="412"/>
      <c r="P151" s="410">
        <f t="shared" si="545"/>
        <v>10000000</v>
      </c>
      <c r="Q151" s="412"/>
      <c r="R151" s="410">
        <f>P151+Q151</f>
        <v>10000000</v>
      </c>
      <c r="S151" s="412"/>
      <c r="T151" s="410">
        <f>R151+S151</f>
        <v>10000000</v>
      </c>
      <c r="U151" s="412"/>
      <c r="V151" s="410">
        <f>T151+U151</f>
        <v>10000000</v>
      </c>
      <c r="W151" s="412">
        <v>-10000000</v>
      </c>
      <c r="X151" s="410">
        <f>V151+W151</f>
        <v>0</v>
      </c>
      <c r="Y151" s="411">
        <f>E151+F151</f>
        <v>15000000</v>
      </c>
      <c r="Z151" s="412"/>
      <c r="AA151" s="410">
        <f>Y151+Z151</f>
        <v>15000000</v>
      </c>
      <c r="AB151" s="412"/>
      <c r="AC151" s="410">
        <f>AA151+AB151</f>
        <v>15000000</v>
      </c>
      <c r="AD151" s="412"/>
      <c r="AE151" s="410">
        <f>AC151+AD151</f>
        <v>15000000</v>
      </c>
      <c r="AF151" s="412"/>
      <c r="AG151" s="410">
        <f>AE151+AF151</f>
        <v>15000000</v>
      </c>
      <c r="AH151" s="412">
        <v>20000000</v>
      </c>
      <c r="AI151" s="412"/>
      <c r="AJ151" s="411">
        <f t="shared" si="555"/>
        <v>20000000</v>
      </c>
      <c r="AK151" s="412"/>
      <c r="AL151" s="410">
        <f>AJ151+AK151</f>
        <v>20000000</v>
      </c>
      <c r="AM151" s="412"/>
      <c r="AN151" s="410">
        <f>AL151+AM151</f>
        <v>20000000</v>
      </c>
      <c r="AO151" s="412"/>
      <c r="AP151" s="410">
        <f>AN151+AO151</f>
        <v>20000000</v>
      </c>
      <c r="AQ151" s="412"/>
      <c r="AR151" s="410">
        <f>AP151+AQ151</f>
        <v>20000000</v>
      </c>
    </row>
    <row r="152" spans="1:44" s="389" customFormat="1" ht="33" hidden="1" customHeight="1" x14ac:dyDescent="0.25">
      <c r="A152" s="429" t="s">
        <v>847</v>
      </c>
      <c r="B152" s="411">
        <v>50000000</v>
      </c>
      <c r="C152" s="411"/>
      <c r="D152" s="411">
        <f t="shared" si="554"/>
        <v>50000000</v>
      </c>
      <c r="E152" s="412"/>
      <c r="F152" s="412"/>
      <c r="G152" s="412"/>
      <c r="H152" s="411">
        <f t="shared" si="543"/>
        <v>50000000</v>
      </c>
      <c r="I152" s="412"/>
      <c r="J152" s="410">
        <f>H152+I152</f>
        <v>50000000</v>
      </c>
      <c r="K152" s="412"/>
      <c r="L152" s="410">
        <f>J152+K152</f>
        <v>50000000</v>
      </c>
      <c r="M152" s="412"/>
      <c r="N152" s="410">
        <f>L152+M152</f>
        <v>50000000</v>
      </c>
      <c r="O152" s="412"/>
      <c r="P152" s="410">
        <f t="shared" si="545"/>
        <v>50000000</v>
      </c>
      <c r="Q152" s="412"/>
      <c r="R152" s="410">
        <f>P152+Q152</f>
        <v>50000000</v>
      </c>
      <c r="S152" s="412"/>
      <c r="T152" s="410">
        <f>R152+S152</f>
        <v>50000000</v>
      </c>
      <c r="U152" s="412"/>
      <c r="V152" s="410">
        <f>T152+U152</f>
        <v>50000000</v>
      </c>
      <c r="W152" s="412"/>
      <c r="X152" s="410">
        <f>V152+W152</f>
        <v>50000000</v>
      </c>
      <c r="Y152" s="411">
        <v>70000000</v>
      </c>
      <c r="Z152" s="412"/>
      <c r="AA152" s="410">
        <f>Y152+Z152</f>
        <v>70000000</v>
      </c>
      <c r="AB152" s="412"/>
      <c r="AC152" s="410">
        <f>AA152+AB152</f>
        <v>70000000</v>
      </c>
      <c r="AD152" s="412"/>
      <c r="AE152" s="410">
        <f>AC152+AD152</f>
        <v>70000000</v>
      </c>
      <c r="AF152" s="412"/>
      <c r="AG152" s="410">
        <f>AE152+AF152</f>
        <v>70000000</v>
      </c>
      <c r="AH152" s="412"/>
      <c r="AI152" s="412"/>
      <c r="AJ152" s="411">
        <v>100000000</v>
      </c>
      <c r="AK152" s="412"/>
      <c r="AL152" s="410">
        <f>AJ152+AK152</f>
        <v>100000000</v>
      </c>
      <c r="AM152" s="412"/>
      <c r="AN152" s="410">
        <f>AL152+AM152</f>
        <v>100000000</v>
      </c>
      <c r="AO152" s="412"/>
      <c r="AP152" s="410">
        <f>AN152+AO152</f>
        <v>100000000</v>
      </c>
      <c r="AQ152" s="412"/>
      <c r="AR152" s="410">
        <f>AP152+AQ152</f>
        <v>100000000</v>
      </c>
    </row>
    <row r="153" spans="1:44" s="399" customFormat="1" ht="72" hidden="1" customHeight="1" x14ac:dyDescent="0.25">
      <c r="A153" s="405" t="s">
        <v>709</v>
      </c>
      <c r="B153" s="408">
        <f t="shared" ref="B153:E153" si="556">B154</f>
        <v>210016000</v>
      </c>
      <c r="C153" s="408">
        <f t="shared" si="556"/>
        <v>130117000</v>
      </c>
      <c r="D153" s="408">
        <f t="shared" si="556"/>
        <v>340133000</v>
      </c>
      <c r="E153" s="408">
        <f t="shared" si="556"/>
        <v>186000000</v>
      </c>
      <c r="F153" s="408"/>
      <c r="G153" s="408">
        <f>G154</f>
        <v>0</v>
      </c>
      <c r="H153" s="408">
        <f>H154</f>
        <v>340133000</v>
      </c>
      <c r="I153" s="408">
        <f>I154</f>
        <v>0</v>
      </c>
      <c r="J153" s="408">
        <f t="shared" ref="J153:AR153" si="557">J154</f>
        <v>340133000</v>
      </c>
      <c r="K153" s="408">
        <f>K154</f>
        <v>9000000</v>
      </c>
      <c r="L153" s="408">
        <f t="shared" si="557"/>
        <v>349133000</v>
      </c>
      <c r="M153" s="408">
        <f>M154</f>
        <v>-22300000</v>
      </c>
      <c r="N153" s="408">
        <f t="shared" si="557"/>
        <v>326833000</v>
      </c>
      <c r="O153" s="408">
        <f>O154</f>
        <v>0</v>
      </c>
      <c r="P153" s="408">
        <f t="shared" si="557"/>
        <v>326833000</v>
      </c>
      <c r="Q153" s="408">
        <f>Q154</f>
        <v>-41358622</v>
      </c>
      <c r="R153" s="408">
        <f t="shared" si="557"/>
        <v>285474378</v>
      </c>
      <c r="S153" s="408">
        <f>S154</f>
        <v>0</v>
      </c>
      <c r="T153" s="408">
        <f t="shared" si="557"/>
        <v>285474378</v>
      </c>
      <c r="U153" s="408">
        <f>U154</f>
        <v>0</v>
      </c>
      <c r="V153" s="408">
        <f t="shared" si="557"/>
        <v>285474378</v>
      </c>
      <c r="W153" s="408">
        <f>W154</f>
        <v>0</v>
      </c>
      <c r="X153" s="408">
        <f t="shared" si="557"/>
        <v>285474378</v>
      </c>
      <c r="Y153" s="408">
        <f t="shared" si="557"/>
        <v>186000000</v>
      </c>
      <c r="Z153" s="408">
        <f t="shared" si="557"/>
        <v>0</v>
      </c>
      <c r="AA153" s="408">
        <f t="shared" si="557"/>
        <v>186000000</v>
      </c>
      <c r="AB153" s="408">
        <f t="shared" si="557"/>
        <v>0</v>
      </c>
      <c r="AC153" s="408">
        <f t="shared" si="557"/>
        <v>186000000</v>
      </c>
      <c r="AD153" s="408">
        <f t="shared" si="557"/>
        <v>0</v>
      </c>
      <c r="AE153" s="408">
        <f t="shared" si="557"/>
        <v>186000000</v>
      </c>
      <c r="AF153" s="408">
        <f t="shared" si="557"/>
        <v>0</v>
      </c>
      <c r="AG153" s="408">
        <f t="shared" si="557"/>
        <v>186000000</v>
      </c>
      <c r="AH153" s="408">
        <f t="shared" si="557"/>
        <v>199000000</v>
      </c>
      <c r="AI153" s="408">
        <f t="shared" si="557"/>
        <v>0</v>
      </c>
      <c r="AJ153" s="408">
        <f t="shared" si="557"/>
        <v>199000000</v>
      </c>
      <c r="AK153" s="408">
        <f t="shared" si="557"/>
        <v>0</v>
      </c>
      <c r="AL153" s="408">
        <f t="shared" si="557"/>
        <v>199000000</v>
      </c>
      <c r="AM153" s="408">
        <f t="shared" si="557"/>
        <v>0</v>
      </c>
      <c r="AN153" s="408">
        <f t="shared" si="557"/>
        <v>199000000</v>
      </c>
      <c r="AO153" s="408">
        <f t="shared" si="557"/>
        <v>0</v>
      </c>
      <c r="AP153" s="408">
        <f t="shared" si="557"/>
        <v>199000000</v>
      </c>
      <c r="AQ153" s="408">
        <f t="shared" si="557"/>
        <v>0</v>
      </c>
      <c r="AR153" s="408">
        <f t="shared" si="557"/>
        <v>199000000</v>
      </c>
    </row>
    <row r="154" spans="1:44" s="399" customFormat="1" ht="27" hidden="1" customHeight="1" x14ac:dyDescent="0.25">
      <c r="A154" s="405" t="s">
        <v>673</v>
      </c>
      <c r="B154" s="406">
        <f>B155+B160+B165+B185+B187+B190+B192+B198+B204+B214+B208+B216+B219+B224+B226+B233+B236</f>
        <v>210016000</v>
      </c>
      <c r="C154" s="406">
        <f>C155+C160+C165+C185+C187+C190+C192+C198+C204+C208+C214+C216+C219+C224+C226+C233+C236</f>
        <v>130117000</v>
      </c>
      <c r="D154" s="406">
        <f>B154+C154</f>
        <v>340133000</v>
      </c>
      <c r="E154" s="406">
        <f>E155+E160+E165+E185+E187+E190+E192+E198+E204+E214+E208+E216+E219+E224+E226+E233+E236</f>
        <v>186000000</v>
      </c>
      <c r="F154" s="406"/>
      <c r="G154" s="406">
        <f t="shared" ref="G154:AR154" si="558">G155+G160+G165+G185+G187+G190+G192+G198+G204+G208+G214+G216+G219+G224+G226+G233+G236</f>
        <v>0</v>
      </c>
      <c r="H154" s="406">
        <f t="shared" si="558"/>
        <v>340133000</v>
      </c>
      <c r="I154" s="406">
        <f t="shared" si="558"/>
        <v>0</v>
      </c>
      <c r="J154" s="406">
        <f t="shared" si="558"/>
        <v>340133000</v>
      </c>
      <c r="K154" s="406">
        <f t="shared" si="558"/>
        <v>9000000</v>
      </c>
      <c r="L154" s="406">
        <f t="shared" si="558"/>
        <v>349133000</v>
      </c>
      <c r="M154" s="406">
        <f t="shared" si="558"/>
        <v>-22300000</v>
      </c>
      <c r="N154" s="406">
        <f t="shared" si="558"/>
        <v>326833000</v>
      </c>
      <c r="O154" s="406">
        <f t="shared" si="558"/>
        <v>0</v>
      </c>
      <c r="P154" s="406">
        <f t="shared" si="558"/>
        <v>326833000</v>
      </c>
      <c r="Q154" s="406">
        <f t="shared" si="558"/>
        <v>-41358622</v>
      </c>
      <c r="R154" s="406">
        <f t="shared" si="558"/>
        <v>285474378</v>
      </c>
      <c r="S154" s="406">
        <f t="shared" ref="S154:T154" si="559">S155+S160+S165+S185+S187+S190+S192+S198+S204+S208+S214+S216+S219+S224+S226+S233+S236</f>
        <v>0</v>
      </c>
      <c r="T154" s="406">
        <f t="shared" si="559"/>
        <v>285474378</v>
      </c>
      <c r="U154" s="406">
        <f t="shared" ref="U154:V154" si="560">U155+U160+U165+U185+U187+U190+U192+U198+U204+U208+U214+U216+U219+U224+U226+U233+U236</f>
        <v>0</v>
      </c>
      <c r="V154" s="406">
        <f t="shared" si="560"/>
        <v>285474378</v>
      </c>
      <c r="W154" s="406">
        <f t="shared" ref="W154:X154" si="561">W155+W160+W165+W185+W187+W190+W192+W198+W204+W208+W214+W216+W219+W224+W226+W233+W236</f>
        <v>0</v>
      </c>
      <c r="X154" s="406">
        <f t="shared" si="561"/>
        <v>285474378</v>
      </c>
      <c r="Y154" s="406">
        <f t="shared" si="558"/>
        <v>186000000</v>
      </c>
      <c r="Z154" s="406">
        <f t="shared" si="558"/>
        <v>0</v>
      </c>
      <c r="AA154" s="406">
        <f t="shared" si="558"/>
        <v>186000000</v>
      </c>
      <c r="AB154" s="406">
        <f t="shared" si="558"/>
        <v>0</v>
      </c>
      <c r="AC154" s="406">
        <f t="shared" si="558"/>
        <v>186000000</v>
      </c>
      <c r="AD154" s="406">
        <f t="shared" si="558"/>
        <v>0</v>
      </c>
      <c r="AE154" s="406">
        <f t="shared" si="558"/>
        <v>186000000</v>
      </c>
      <c r="AF154" s="406">
        <f t="shared" si="558"/>
        <v>0</v>
      </c>
      <c r="AG154" s="406">
        <f t="shared" si="558"/>
        <v>186000000</v>
      </c>
      <c r="AH154" s="406">
        <f t="shared" si="558"/>
        <v>199000000</v>
      </c>
      <c r="AI154" s="406">
        <f t="shared" si="558"/>
        <v>0</v>
      </c>
      <c r="AJ154" s="406">
        <f t="shared" si="558"/>
        <v>199000000</v>
      </c>
      <c r="AK154" s="406">
        <f t="shared" si="558"/>
        <v>0</v>
      </c>
      <c r="AL154" s="406">
        <f t="shared" si="558"/>
        <v>199000000</v>
      </c>
      <c r="AM154" s="406">
        <f t="shared" si="558"/>
        <v>0</v>
      </c>
      <c r="AN154" s="406">
        <f t="shared" si="558"/>
        <v>199000000</v>
      </c>
      <c r="AO154" s="406">
        <f t="shared" si="558"/>
        <v>0</v>
      </c>
      <c r="AP154" s="406">
        <f t="shared" si="558"/>
        <v>199000000</v>
      </c>
      <c r="AQ154" s="406">
        <f t="shared" si="558"/>
        <v>0</v>
      </c>
      <c r="AR154" s="406">
        <f t="shared" si="558"/>
        <v>199000000</v>
      </c>
    </row>
    <row r="155" spans="1:44" s="399" customFormat="1" ht="16.649999999999999" hidden="1" customHeight="1" x14ac:dyDescent="0.25">
      <c r="A155" s="442" t="s">
        <v>674</v>
      </c>
      <c r="B155" s="406">
        <f>SUM(B156:B159)</f>
        <v>25400000</v>
      </c>
      <c r="C155" s="406">
        <f>C156+C157+C158+C159</f>
        <v>8000000</v>
      </c>
      <c r="D155" s="406">
        <f>B155+C155</f>
        <v>33400000</v>
      </c>
      <c r="E155" s="406">
        <f t="shared" ref="E155" si="562">SUM(E156:E159)</f>
        <v>17050000</v>
      </c>
      <c r="F155" s="406"/>
      <c r="G155" s="406"/>
      <c r="H155" s="406">
        <f>SUM(H156:H159)</f>
        <v>33400000</v>
      </c>
      <c r="I155" s="406">
        <f>SUM(I156:I159)</f>
        <v>0</v>
      </c>
      <c r="J155" s="406">
        <f t="shared" ref="J155:AL155" si="563">SUM(J156:J159)</f>
        <v>33400000</v>
      </c>
      <c r="K155" s="406">
        <f>SUM(K156:K159)</f>
        <v>0</v>
      </c>
      <c r="L155" s="406">
        <f t="shared" ref="L155:N155" si="564">SUM(L156:L159)</f>
        <v>33400000</v>
      </c>
      <c r="M155" s="406">
        <f>SUM(M156:M159)</f>
        <v>-10400000</v>
      </c>
      <c r="N155" s="406">
        <f t="shared" si="564"/>
        <v>23000000</v>
      </c>
      <c r="O155" s="406"/>
      <c r="P155" s="406">
        <f t="shared" ref="P155:R155" si="565">SUM(P156:P159)</f>
        <v>23000000</v>
      </c>
      <c r="Q155" s="406">
        <f>SUM(Q156:Q159)</f>
        <v>0</v>
      </c>
      <c r="R155" s="406">
        <f t="shared" si="565"/>
        <v>23000000</v>
      </c>
      <c r="S155" s="406">
        <f>SUM(S156:S159)</f>
        <v>0</v>
      </c>
      <c r="T155" s="406">
        <f t="shared" ref="T155:V155" si="566">SUM(T156:T159)</f>
        <v>23000000</v>
      </c>
      <c r="U155" s="406">
        <f>SUM(U156:U159)</f>
        <v>0</v>
      </c>
      <c r="V155" s="406">
        <f t="shared" si="566"/>
        <v>23000000</v>
      </c>
      <c r="W155" s="406">
        <f>SUM(W156:W159)</f>
        <v>0</v>
      </c>
      <c r="X155" s="406">
        <f t="shared" ref="X155" si="567">SUM(X156:X159)</f>
        <v>23000000</v>
      </c>
      <c r="Y155" s="406">
        <f t="shared" si="563"/>
        <v>17050000</v>
      </c>
      <c r="Z155" s="406">
        <f t="shared" si="563"/>
        <v>0</v>
      </c>
      <c r="AA155" s="406">
        <f t="shared" si="563"/>
        <v>17050000</v>
      </c>
      <c r="AB155" s="406">
        <f t="shared" ref="AB155:AC155" si="568">SUM(AB156:AB159)</f>
        <v>0</v>
      </c>
      <c r="AC155" s="406">
        <f t="shared" si="568"/>
        <v>17050000</v>
      </c>
      <c r="AD155" s="406">
        <f t="shared" ref="AD155:AE155" si="569">SUM(AD156:AD159)</f>
        <v>0</v>
      </c>
      <c r="AE155" s="406">
        <f t="shared" si="569"/>
        <v>17050000</v>
      </c>
      <c r="AF155" s="406">
        <f t="shared" ref="AF155:AG155" si="570">SUM(AF156:AF159)</f>
        <v>0</v>
      </c>
      <c r="AG155" s="406">
        <f t="shared" si="570"/>
        <v>17050000</v>
      </c>
      <c r="AH155" s="406">
        <f t="shared" si="563"/>
        <v>25000000</v>
      </c>
      <c r="AI155" s="406">
        <f t="shared" si="563"/>
        <v>0</v>
      </c>
      <c r="AJ155" s="406">
        <f t="shared" si="563"/>
        <v>25000000</v>
      </c>
      <c r="AK155" s="406">
        <f t="shared" si="563"/>
        <v>0</v>
      </c>
      <c r="AL155" s="406">
        <f t="shared" si="563"/>
        <v>25000000</v>
      </c>
      <c r="AM155" s="406">
        <f t="shared" ref="AM155:AN155" si="571">SUM(AM156:AM159)</f>
        <v>0</v>
      </c>
      <c r="AN155" s="406">
        <f t="shared" si="571"/>
        <v>25000000</v>
      </c>
      <c r="AO155" s="406">
        <f t="shared" ref="AO155:AP155" si="572">SUM(AO156:AO159)</f>
        <v>0</v>
      </c>
      <c r="AP155" s="406">
        <f t="shared" si="572"/>
        <v>25000000</v>
      </c>
      <c r="AQ155" s="406">
        <f t="shared" ref="AQ155:AR155" si="573">SUM(AQ156:AQ159)</f>
        <v>0</v>
      </c>
      <c r="AR155" s="406">
        <f t="shared" si="573"/>
        <v>25000000</v>
      </c>
    </row>
    <row r="156" spans="1:44" s="389" customFormat="1" ht="34.5" hidden="1" customHeight="1" x14ac:dyDescent="0.25">
      <c r="A156" s="429" t="s">
        <v>950</v>
      </c>
      <c r="B156" s="411">
        <v>10400000</v>
      </c>
      <c r="C156" s="411"/>
      <c r="D156" s="411">
        <f>B156+C156</f>
        <v>10400000</v>
      </c>
      <c r="E156" s="411"/>
      <c r="F156" s="411"/>
      <c r="G156" s="411"/>
      <c r="H156" s="411">
        <f t="shared" si="543"/>
        <v>10400000</v>
      </c>
      <c r="I156" s="411"/>
      <c r="J156" s="410">
        <f t="shared" si="403"/>
        <v>10400000</v>
      </c>
      <c r="K156" s="411"/>
      <c r="L156" s="410">
        <f t="shared" ref="L156:L159" si="574">J156+K156</f>
        <v>10400000</v>
      </c>
      <c r="M156" s="411">
        <v>-10400000</v>
      </c>
      <c r="N156" s="410">
        <f>L156+M156</f>
        <v>0</v>
      </c>
      <c r="O156" s="411"/>
      <c r="P156" s="410">
        <f t="shared" ref="P156:P159" si="575">N156+O156</f>
        <v>0</v>
      </c>
      <c r="Q156" s="411"/>
      <c r="R156" s="410">
        <f>P156+Q156</f>
        <v>0</v>
      </c>
      <c r="S156" s="411"/>
      <c r="T156" s="410">
        <f>R156+S156</f>
        <v>0</v>
      </c>
      <c r="U156" s="411"/>
      <c r="V156" s="410">
        <f>T156+U156</f>
        <v>0</v>
      </c>
      <c r="W156" s="411"/>
      <c r="X156" s="410">
        <f>V156+W156</f>
        <v>0</v>
      </c>
      <c r="Y156" s="411"/>
      <c r="Z156" s="411"/>
      <c r="AA156" s="410">
        <f t="shared" ref="AA156:AA181" si="576">Y156+Z156</f>
        <v>0</v>
      </c>
      <c r="AB156" s="411"/>
      <c r="AC156" s="410">
        <f t="shared" ref="AC156:AC159" si="577">AA156+AB156</f>
        <v>0</v>
      </c>
      <c r="AD156" s="411"/>
      <c r="AE156" s="410">
        <f t="shared" ref="AE156:AE159" si="578">AC156+AD156</f>
        <v>0</v>
      </c>
      <c r="AF156" s="411"/>
      <c r="AG156" s="410">
        <f t="shared" ref="AG156:AG159" si="579">AE156+AF156</f>
        <v>0</v>
      </c>
      <c r="AH156" s="411">
        <v>5000000</v>
      </c>
      <c r="AI156" s="411"/>
      <c r="AJ156" s="411">
        <f>AH156+AI156</f>
        <v>5000000</v>
      </c>
      <c r="AK156" s="411"/>
      <c r="AL156" s="410">
        <f t="shared" ref="AL156:AL197" si="580">AJ156+AK156</f>
        <v>5000000</v>
      </c>
      <c r="AM156" s="411"/>
      <c r="AN156" s="410">
        <f t="shared" ref="AN156:AN159" si="581">AL156+AM156</f>
        <v>5000000</v>
      </c>
      <c r="AO156" s="411"/>
      <c r="AP156" s="410">
        <f t="shared" ref="AP156:AP159" si="582">AN156+AO156</f>
        <v>5000000</v>
      </c>
      <c r="AQ156" s="411"/>
      <c r="AR156" s="410">
        <f t="shared" ref="AR156:AR159" si="583">AP156+AQ156</f>
        <v>5000000</v>
      </c>
    </row>
    <row r="157" spans="1:44" s="389" customFormat="1" ht="18" hidden="1" customHeight="1" x14ac:dyDescent="0.25">
      <c r="A157" s="429" t="s">
        <v>239</v>
      </c>
      <c r="B157" s="412">
        <v>8000000</v>
      </c>
      <c r="C157" s="412">
        <v>3000000</v>
      </c>
      <c r="D157" s="411">
        <f t="shared" ref="D157:D159" si="584">B157+C157</f>
        <v>11000000</v>
      </c>
      <c r="E157" s="412">
        <v>8000000</v>
      </c>
      <c r="F157" s="412"/>
      <c r="G157" s="412"/>
      <c r="H157" s="411">
        <f t="shared" si="543"/>
        <v>11000000</v>
      </c>
      <c r="I157" s="412"/>
      <c r="J157" s="410">
        <f t="shared" si="403"/>
        <v>11000000</v>
      </c>
      <c r="K157" s="412"/>
      <c r="L157" s="410">
        <f t="shared" si="574"/>
        <v>11000000</v>
      </c>
      <c r="M157" s="412"/>
      <c r="N157" s="410">
        <f>L157+M157</f>
        <v>11000000</v>
      </c>
      <c r="O157" s="412"/>
      <c r="P157" s="410">
        <f t="shared" si="575"/>
        <v>11000000</v>
      </c>
      <c r="Q157" s="412"/>
      <c r="R157" s="410">
        <f>P157+Q157</f>
        <v>11000000</v>
      </c>
      <c r="S157" s="412"/>
      <c r="T157" s="410">
        <f>R157+S157</f>
        <v>11000000</v>
      </c>
      <c r="U157" s="412"/>
      <c r="V157" s="410">
        <f>T157+U157</f>
        <v>11000000</v>
      </c>
      <c r="W157" s="412"/>
      <c r="X157" s="410">
        <f>V157+W157</f>
        <v>11000000</v>
      </c>
      <c r="Y157" s="412">
        <f>E157+F157</f>
        <v>8000000</v>
      </c>
      <c r="Z157" s="412"/>
      <c r="AA157" s="410">
        <f t="shared" si="576"/>
        <v>8000000</v>
      </c>
      <c r="AB157" s="412"/>
      <c r="AC157" s="410">
        <f t="shared" si="577"/>
        <v>8000000</v>
      </c>
      <c r="AD157" s="412"/>
      <c r="AE157" s="410">
        <f t="shared" si="578"/>
        <v>8000000</v>
      </c>
      <c r="AF157" s="412"/>
      <c r="AG157" s="410">
        <f t="shared" si="579"/>
        <v>8000000</v>
      </c>
      <c r="AH157" s="412">
        <v>10000000</v>
      </c>
      <c r="AI157" s="412"/>
      <c r="AJ157" s="411">
        <f t="shared" ref="AJ157:AJ159" si="585">AH157+AI157</f>
        <v>10000000</v>
      </c>
      <c r="AK157" s="412"/>
      <c r="AL157" s="410">
        <f t="shared" si="580"/>
        <v>10000000</v>
      </c>
      <c r="AM157" s="412"/>
      <c r="AN157" s="410">
        <f t="shared" si="581"/>
        <v>10000000</v>
      </c>
      <c r="AO157" s="412"/>
      <c r="AP157" s="410">
        <f t="shared" si="582"/>
        <v>10000000</v>
      </c>
      <c r="AQ157" s="412"/>
      <c r="AR157" s="410">
        <f t="shared" si="583"/>
        <v>10000000</v>
      </c>
    </row>
    <row r="158" spans="1:44" s="389" customFormat="1" ht="19.5" hidden="1" customHeight="1" x14ac:dyDescent="0.25">
      <c r="A158" s="429" t="s">
        <v>240</v>
      </c>
      <c r="B158" s="412">
        <v>4000000</v>
      </c>
      <c r="C158" s="412">
        <v>2000000</v>
      </c>
      <c r="D158" s="411">
        <f t="shared" si="584"/>
        <v>6000000</v>
      </c>
      <c r="E158" s="412">
        <v>4000000</v>
      </c>
      <c r="F158" s="412"/>
      <c r="G158" s="412"/>
      <c r="H158" s="411">
        <f t="shared" si="543"/>
        <v>6000000</v>
      </c>
      <c r="I158" s="412"/>
      <c r="J158" s="410">
        <f t="shared" si="403"/>
        <v>6000000</v>
      </c>
      <c r="K158" s="412"/>
      <c r="L158" s="410">
        <f t="shared" si="574"/>
        <v>6000000</v>
      </c>
      <c r="M158" s="412"/>
      <c r="N158" s="410">
        <f>L158+M158</f>
        <v>6000000</v>
      </c>
      <c r="O158" s="412"/>
      <c r="P158" s="410">
        <f t="shared" si="575"/>
        <v>6000000</v>
      </c>
      <c r="Q158" s="412">
        <v>-492000</v>
      </c>
      <c r="R158" s="410">
        <f>P158+Q158</f>
        <v>5508000</v>
      </c>
      <c r="S158" s="412"/>
      <c r="T158" s="410">
        <f>R158+S158</f>
        <v>5508000</v>
      </c>
      <c r="U158" s="412"/>
      <c r="V158" s="410">
        <f>T158+U158</f>
        <v>5508000</v>
      </c>
      <c r="W158" s="412"/>
      <c r="X158" s="410">
        <f>V158+W158</f>
        <v>5508000</v>
      </c>
      <c r="Y158" s="412">
        <f>E158+F158</f>
        <v>4000000</v>
      </c>
      <c r="Z158" s="412"/>
      <c r="AA158" s="410">
        <f t="shared" si="576"/>
        <v>4000000</v>
      </c>
      <c r="AB158" s="412"/>
      <c r="AC158" s="410">
        <f t="shared" si="577"/>
        <v>4000000</v>
      </c>
      <c r="AD158" s="412"/>
      <c r="AE158" s="410">
        <f t="shared" si="578"/>
        <v>4000000</v>
      </c>
      <c r="AF158" s="412"/>
      <c r="AG158" s="410">
        <f t="shared" si="579"/>
        <v>4000000</v>
      </c>
      <c r="AH158" s="412">
        <v>4000000</v>
      </c>
      <c r="AI158" s="412"/>
      <c r="AJ158" s="411">
        <f t="shared" si="585"/>
        <v>4000000</v>
      </c>
      <c r="AK158" s="412"/>
      <c r="AL158" s="410">
        <f t="shared" si="580"/>
        <v>4000000</v>
      </c>
      <c r="AM158" s="412"/>
      <c r="AN158" s="410">
        <f t="shared" si="581"/>
        <v>4000000</v>
      </c>
      <c r="AO158" s="412"/>
      <c r="AP158" s="410">
        <f t="shared" si="582"/>
        <v>4000000</v>
      </c>
      <c r="AQ158" s="412"/>
      <c r="AR158" s="410">
        <f t="shared" si="583"/>
        <v>4000000</v>
      </c>
    </row>
    <row r="159" spans="1:44" s="389" customFormat="1" ht="19.2" hidden="1" customHeight="1" x14ac:dyDescent="0.25">
      <c r="A159" s="429" t="s">
        <v>710</v>
      </c>
      <c r="B159" s="412">
        <v>3000000</v>
      </c>
      <c r="C159" s="412">
        <v>3000000</v>
      </c>
      <c r="D159" s="411">
        <f t="shared" si="584"/>
        <v>6000000</v>
      </c>
      <c r="E159" s="412">
        <v>5050000</v>
      </c>
      <c r="F159" s="412"/>
      <c r="G159" s="412"/>
      <c r="H159" s="411">
        <f t="shared" si="543"/>
        <v>6000000</v>
      </c>
      <c r="I159" s="412"/>
      <c r="J159" s="410">
        <f t="shared" si="403"/>
        <v>6000000</v>
      </c>
      <c r="K159" s="412"/>
      <c r="L159" s="410">
        <f t="shared" si="574"/>
        <v>6000000</v>
      </c>
      <c r="M159" s="412"/>
      <c r="N159" s="410">
        <f>L159+M159</f>
        <v>6000000</v>
      </c>
      <c r="O159" s="412"/>
      <c r="P159" s="410">
        <f t="shared" si="575"/>
        <v>6000000</v>
      </c>
      <c r="Q159" s="412">
        <v>492000</v>
      </c>
      <c r="R159" s="410">
        <f>P159+Q159</f>
        <v>6492000</v>
      </c>
      <c r="S159" s="412"/>
      <c r="T159" s="410">
        <f>R159+S159</f>
        <v>6492000</v>
      </c>
      <c r="U159" s="412"/>
      <c r="V159" s="410">
        <f>T159+U159</f>
        <v>6492000</v>
      </c>
      <c r="W159" s="412"/>
      <c r="X159" s="410">
        <f>V159+W159</f>
        <v>6492000</v>
      </c>
      <c r="Y159" s="412">
        <f>E159+F159</f>
        <v>5050000</v>
      </c>
      <c r="Z159" s="412"/>
      <c r="AA159" s="410">
        <f t="shared" si="576"/>
        <v>5050000</v>
      </c>
      <c r="AB159" s="412"/>
      <c r="AC159" s="410">
        <f t="shared" si="577"/>
        <v>5050000</v>
      </c>
      <c r="AD159" s="412"/>
      <c r="AE159" s="410">
        <f t="shared" si="578"/>
        <v>5050000</v>
      </c>
      <c r="AF159" s="412"/>
      <c r="AG159" s="410">
        <f t="shared" si="579"/>
        <v>5050000</v>
      </c>
      <c r="AH159" s="412">
        <v>6000000</v>
      </c>
      <c r="AI159" s="412"/>
      <c r="AJ159" s="411">
        <f t="shared" si="585"/>
        <v>6000000</v>
      </c>
      <c r="AK159" s="412"/>
      <c r="AL159" s="410">
        <f t="shared" si="580"/>
        <v>6000000</v>
      </c>
      <c r="AM159" s="412"/>
      <c r="AN159" s="410">
        <f t="shared" si="581"/>
        <v>6000000</v>
      </c>
      <c r="AO159" s="412"/>
      <c r="AP159" s="410">
        <f t="shared" si="582"/>
        <v>6000000</v>
      </c>
      <c r="AQ159" s="412"/>
      <c r="AR159" s="410">
        <f t="shared" si="583"/>
        <v>6000000</v>
      </c>
    </row>
    <row r="160" spans="1:44" s="399" customFormat="1" ht="21" hidden="1" customHeight="1" x14ac:dyDescent="0.25">
      <c r="A160" s="443" t="s">
        <v>456</v>
      </c>
      <c r="B160" s="406">
        <f>SUM(B161:B164)</f>
        <v>16839000</v>
      </c>
      <c r="C160" s="406">
        <f>C161+C164+C162</f>
        <v>44334000</v>
      </c>
      <c r="D160" s="406">
        <f t="shared" ref="D160:D166" si="586">B160+C160</f>
        <v>61173000</v>
      </c>
      <c r="E160" s="406">
        <f>SUM(E161:E164)</f>
        <v>5000000</v>
      </c>
      <c r="F160" s="406"/>
      <c r="G160" s="406"/>
      <c r="H160" s="406">
        <f>SUM(H161:H164)</f>
        <v>61173000</v>
      </c>
      <c r="I160" s="406">
        <f>SUM(I161:I164)</f>
        <v>0</v>
      </c>
      <c r="J160" s="406">
        <f t="shared" ref="J160:AL160" si="587">SUM(J161:J164)</f>
        <v>61173000</v>
      </c>
      <c r="K160" s="406">
        <f>SUM(K161:K164)</f>
        <v>0</v>
      </c>
      <c r="L160" s="406">
        <f t="shared" ref="L160:N160" si="588">SUM(L161:L164)</f>
        <v>61173000</v>
      </c>
      <c r="M160" s="406">
        <f>SUM(M161:M164)</f>
        <v>0</v>
      </c>
      <c r="N160" s="406">
        <f t="shared" si="588"/>
        <v>61173000</v>
      </c>
      <c r="O160" s="406"/>
      <c r="P160" s="406">
        <f t="shared" ref="P160:R160" si="589">SUM(P161:P164)</f>
        <v>61173000</v>
      </c>
      <c r="Q160" s="406">
        <f t="shared" si="589"/>
        <v>6398299</v>
      </c>
      <c r="R160" s="406">
        <f t="shared" si="589"/>
        <v>67571299</v>
      </c>
      <c r="S160" s="406">
        <f t="shared" ref="S160:T160" si="590">SUM(S161:S164)</f>
        <v>0</v>
      </c>
      <c r="T160" s="406">
        <f t="shared" si="590"/>
        <v>67571299</v>
      </c>
      <c r="U160" s="406">
        <f t="shared" ref="U160:V160" si="591">SUM(U161:U164)</f>
        <v>0</v>
      </c>
      <c r="V160" s="406">
        <f t="shared" si="591"/>
        <v>67571299</v>
      </c>
      <c r="W160" s="406">
        <f t="shared" ref="W160:X160" si="592">SUM(W161:W164)</f>
        <v>0</v>
      </c>
      <c r="X160" s="406">
        <f t="shared" si="592"/>
        <v>67571299</v>
      </c>
      <c r="Y160" s="406">
        <f t="shared" si="587"/>
        <v>5000000</v>
      </c>
      <c r="Z160" s="406">
        <f t="shared" si="587"/>
        <v>0</v>
      </c>
      <c r="AA160" s="406">
        <f t="shared" si="587"/>
        <v>5000000</v>
      </c>
      <c r="AB160" s="406">
        <f t="shared" ref="AB160:AC160" si="593">SUM(AB161:AB164)</f>
        <v>0</v>
      </c>
      <c r="AC160" s="406">
        <f t="shared" si="593"/>
        <v>5000000</v>
      </c>
      <c r="AD160" s="406">
        <f t="shared" ref="AD160:AE160" si="594">SUM(AD161:AD164)</f>
        <v>0</v>
      </c>
      <c r="AE160" s="406">
        <f t="shared" si="594"/>
        <v>5000000</v>
      </c>
      <c r="AF160" s="406">
        <f t="shared" ref="AF160:AG160" si="595">SUM(AF161:AF164)</f>
        <v>0</v>
      </c>
      <c r="AG160" s="406">
        <f t="shared" si="595"/>
        <v>5000000</v>
      </c>
      <c r="AH160" s="406">
        <f t="shared" si="587"/>
        <v>30000000</v>
      </c>
      <c r="AI160" s="406">
        <f t="shared" si="587"/>
        <v>0</v>
      </c>
      <c r="AJ160" s="406">
        <f t="shared" si="587"/>
        <v>30000000</v>
      </c>
      <c r="AK160" s="406">
        <f t="shared" si="587"/>
        <v>0</v>
      </c>
      <c r="AL160" s="406">
        <f t="shared" si="587"/>
        <v>30000000</v>
      </c>
      <c r="AM160" s="406">
        <f t="shared" ref="AM160:AN160" si="596">SUM(AM161:AM164)</f>
        <v>0</v>
      </c>
      <c r="AN160" s="406">
        <f t="shared" si="596"/>
        <v>30000000</v>
      </c>
      <c r="AO160" s="406">
        <f t="shared" ref="AO160:AP160" si="597">SUM(AO161:AO164)</f>
        <v>0</v>
      </c>
      <c r="AP160" s="406">
        <f t="shared" si="597"/>
        <v>30000000</v>
      </c>
      <c r="AQ160" s="406">
        <f t="shared" ref="AQ160:AR160" si="598">SUM(AQ161:AQ164)</f>
        <v>0</v>
      </c>
      <c r="AR160" s="406">
        <f t="shared" si="598"/>
        <v>30000000</v>
      </c>
    </row>
    <row r="161" spans="1:44" s="389" customFormat="1" ht="80.25" hidden="1" customHeight="1" x14ac:dyDescent="0.25">
      <c r="A161" s="429" t="s">
        <v>1009</v>
      </c>
      <c r="B161" s="411">
        <v>2000000</v>
      </c>
      <c r="C161" s="411"/>
      <c r="D161" s="411">
        <f t="shared" si="586"/>
        <v>2000000</v>
      </c>
      <c r="E161" s="411">
        <v>5000000</v>
      </c>
      <c r="F161" s="411"/>
      <c r="G161" s="411"/>
      <c r="H161" s="411">
        <f t="shared" si="543"/>
        <v>2000000</v>
      </c>
      <c r="I161" s="411"/>
      <c r="J161" s="410">
        <f t="shared" si="403"/>
        <v>2000000</v>
      </c>
      <c r="K161" s="411"/>
      <c r="L161" s="410">
        <f t="shared" ref="L161:L164" si="599">J161+K161</f>
        <v>2000000</v>
      </c>
      <c r="M161" s="411"/>
      <c r="N161" s="410">
        <f>L161+M161</f>
        <v>2000000</v>
      </c>
      <c r="O161" s="411"/>
      <c r="P161" s="410">
        <f t="shared" ref="P161:P164" si="600">N161+O161</f>
        <v>2000000</v>
      </c>
      <c r="Q161" s="411"/>
      <c r="R161" s="410">
        <f>P161+Q161</f>
        <v>2000000</v>
      </c>
      <c r="S161" s="411"/>
      <c r="T161" s="410">
        <f>R161+S161</f>
        <v>2000000</v>
      </c>
      <c r="U161" s="411"/>
      <c r="V161" s="410">
        <f>T161+U161</f>
        <v>2000000</v>
      </c>
      <c r="W161" s="411"/>
      <c r="X161" s="410">
        <f>V161+W161</f>
        <v>2000000</v>
      </c>
      <c r="Y161" s="411">
        <f>E161+F161</f>
        <v>5000000</v>
      </c>
      <c r="Z161" s="411"/>
      <c r="AA161" s="410">
        <f t="shared" si="576"/>
        <v>5000000</v>
      </c>
      <c r="AB161" s="411"/>
      <c r="AC161" s="410">
        <f t="shared" ref="AC161:AC164" si="601">AA161+AB161</f>
        <v>5000000</v>
      </c>
      <c r="AD161" s="411"/>
      <c r="AE161" s="410">
        <f t="shared" ref="AE161:AE164" si="602">AC161+AD161</f>
        <v>5000000</v>
      </c>
      <c r="AF161" s="411"/>
      <c r="AG161" s="410">
        <f t="shared" ref="AG161:AG164" si="603">AE161+AF161</f>
        <v>5000000</v>
      </c>
      <c r="AH161" s="411">
        <v>30000000</v>
      </c>
      <c r="AI161" s="411"/>
      <c r="AJ161" s="411">
        <f>AH161+AI161</f>
        <v>30000000</v>
      </c>
      <c r="AK161" s="411"/>
      <c r="AL161" s="410">
        <f t="shared" si="580"/>
        <v>30000000</v>
      </c>
      <c r="AM161" s="411"/>
      <c r="AN161" s="410">
        <f t="shared" ref="AN161:AN164" si="604">AL161+AM161</f>
        <v>30000000</v>
      </c>
      <c r="AO161" s="411"/>
      <c r="AP161" s="410">
        <f t="shared" ref="AP161:AP164" si="605">AN161+AO161</f>
        <v>30000000</v>
      </c>
      <c r="AQ161" s="411"/>
      <c r="AR161" s="410">
        <f t="shared" ref="AR161:AR164" si="606">AP161+AQ161</f>
        <v>30000000</v>
      </c>
    </row>
    <row r="162" spans="1:44" s="389" customFormat="1" ht="36.75" hidden="1" customHeight="1" x14ac:dyDescent="0.25">
      <c r="A162" s="429" t="s">
        <v>937</v>
      </c>
      <c r="B162" s="411"/>
      <c r="C162" s="411">
        <v>6000000</v>
      </c>
      <c r="D162" s="411">
        <f t="shared" si="586"/>
        <v>6000000</v>
      </c>
      <c r="E162" s="411"/>
      <c r="F162" s="411"/>
      <c r="G162" s="411"/>
      <c r="H162" s="411">
        <f t="shared" si="543"/>
        <v>6000000</v>
      </c>
      <c r="I162" s="411"/>
      <c r="J162" s="410">
        <f t="shared" si="403"/>
        <v>6000000</v>
      </c>
      <c r="K162" s="411"/>
      <c r="L162" s="410">
        <f t="shared" si="599"/>
        <v>6000000</v>
      </c>
      <c r="M162" s="411"/>
      <c r="N162" s="410">
        <f>L162+M162</f>
        <v>6000000</v>
      </c>
      <c r="O162" s="411"/>
      <c r="P162" s="410">
        <f t="shared" si="600"/>
        <v>6000000</v>
      </c>
      <c r="Q162" s="411"/>
      <c r="R162" s="410">
        <f>P162+Q162</f>
        <v>6000000</v>
      </c>
      <c r="S162" s="411"/>
      <c r="T162" s="410">
        <f>R162+S162</f>
        <v>6000000</v>
      </c>
      <c r="U162" s="411"/>
      <c r="V162" s="410">
        <f>T162+U162</f>
        <v>6000000</v>
      </c>
      <c r="W162" s="411"/>
      <c r="X162" s="410">
        <f>V162+W162</f>
        <v>6000000</v>
      </c>
      <c r="Y162" s="411"/>
      <c r="Z162" s="411"/>
      <c r="AA162" s="410">
        <f t="shared" si="576"/>
        <v>0</v>
      </c>
      <c r="AB162" s="411"/>
      <c r="AC162" s="410">
        <f t="shared" si="601"/>
        <v>0</v>
      </c>
      <c r="AD162" s="411"/>
      <c r="AE162" s="410">
        <f t="shared" si="602"/>
        <v>0</v>
      </c>
      <c r="AF162" s="411"/>
      <c r="AG162" s="410">
        <f t="shared" si="603"/>
        <v>0</v>
      </c>
      <c r="AH162" s="411"/>
      <c r="AI162" s="411"/>
      <c r="AJ162" s="411"/>
      <c r="AK162" s="411"/>
      <c r="AL162" s="410">
        <f t="shared" si="580"/>
        <v>0</v>
      </c>
      <c r="AM162" s="411"/>
      <c r="AN162" s="410">
        <f t="shared" si="604"/>
        <v>0</v>
      </c>
      <c r="AO162" s="411"/>
      <c r="AP162" s="410">
        <f t="shared" si="605"/>
        <v>0</v>
      </c>
      <c r="AQ162" s="411"/>
      <c r="AR162" s="410">
        <f t="shared" si="606"/>
        <v>0</v>
      </c>
    </row>
    <row r="163" spans="1:44" s="389" customFormat="1" ht="49.5" hidden="1" customHeight="1" x14ac:dyDescent="0.25">
      <c r="A163" s="429" t="s">
        <v>988</v>
      </c>
      <c r="B163" s="411"/>
      <c r="C163" s="411"/>
      <c r="D163" s="411"/>
      <c r="E163" s="411"/>
      <c r="F163" s="411"/>
      <c r="G163" s="411"/>
      <c r="H163" s="411"/>
      <c r="I163" s="411"/>
      <c r="J163" s="410"/>
      <c r="K163" s="411"/>
      <c r="L163" s="410"/>
      <c r="M163" s="411"/>
      <c r="N163" s="410"/>
      <c r="O163" s="411"/>
      <c r="P163" s="410"/>
      <c r="Q163" s="411">
        <v>7600000</v>
      </c>
      <c r="R163" s="410">
        <f>Q163+P163</f>
        <v>7600000</v>
      </c>
      <c r="S163" s="411"/>
      <c r="T163" s="410">
        <f>S163+R163</f>
        <v>7600000</v>
      </c>
      <c r="U163" s="411"/>
      <c r="V163" s="410">
        <f>U163+T163</f>
        <v>7600000</v>
      </c>
      <c r="W163" s="411"/>
      <c r="X163" s="410">
        <f>W163+V163</f>
        <v>7600000</v>
      </c>
      <c r="Y163" s="411"/>
      <c r="Z163" s="411"/>
      <c r="AA163" s="410"/>
      <c r="AB163" s="411"/>
      <c r="AC163" s="410"/>
      <c r="AD163" s="411"/>
      <c r="AE163" s="410"/>
      <c r="AF163" s="411"/>
      <c r="AG163" s="410"/>
      <c r="AH163" s="411"/>
      <c r="AI163" s="411"/>
      <c r="AJ163" s="411"/>
      <c r="AK163" s="411"/>
      <c r="AL163" s="410"/>
      <c r="AM163" s="411"/>
      <c r="AN163" s="410"/>
      <c r="AO163" s="411"/>
      <c r="AP163" s="410"/>
      <c r="AQ163" s="411"/>
      <c r="AR163" s="410"/>
    </row>
    <row r="164" spans="1:44" s="389" customFormat="1" ht="49.2" hidden="1" customHeight="1" x14ac:dyDescent="0.25">
      <c r="A164" s="446" t="s">
        <v>940</v>
      </c>
      <c r="B164" s="412">
        <v>14839000</v>
      </c>
      <c r="C164" s="412">
        <v>38334000</v>
      </c>
      <c r="D164" s="411">
        <f t="shared" si="586"/>
        <v>53173000</v>
      </c>
      <c r="E164" s="412"/>
      <c r="F164" s="412"/>
      <c r="G164" s="412"/>
      <c r="H164" s="411">
        <f t="shared" si="543"/>
        <v>53173000</v>
      </c>
      <c r="I164" s="412"/>
      <c r="J164" s="410">
        <f t="shared" si="403"/>
        <v>53173000</v>
      </c>
      <c r="K164" s="412"/>
      <c r="L164" s="410">
        <f t="shared" si="599"/>
        <v>53173000</v>
      </c>
      <c r="M164" s="412"/>
      <c r="N164" s="410">
        <f>L164+M164</f>
        <v>53173000</v>
      </c>
      <c r="O164" s="412"/>
      <c r="P164" s="410">
        <f t="shared" si="600"/>
        <v>53173000</v>
      </c>
      <c r="Q164" s="412">
        <v>-1201701</v>
      </c>
      <c r="R164" s="410">
        <f>P164+Q164</f>
        <v>51971299</v>
      </c>
      <c r="S164" s="412"/>
      <c r="T164" s="410">
        <f>R164+S164</f>
        <v>51971299</v>
      </c>
      <c r="U164" s="412"/>
      <c r="V164" s="410">
        <f>T164+U164</f>
        <v>51971299</v>
      </c>
      <c r="W164" s="412"/>
      <c r="X164" s="410">
        <f>V164+W164</f>
        <v>51971299</v>
      </c>
      <c r="Y164" s="412"/>
      <c r="Z164" s="412"/>
      <c r="AA164" s="410">
        <f t="shared" si="576"/>
        <v>0</v>
      </c>
      <c r="AB164" s="412"/>
      <c r="AC164" s="410">
        <f t="shared" si="601"/>
        <v>0</v>
      </c>
      <c r="AD164" s="412"/>
      <c r="AE164" s="410">
        <f t="shared" si="602"/>
        <v>0</v>
      </c>
      <c r="AF164" s="412"/>
      <c r="AG164" s="410">
        <f t="shared" si="603"/>
        <v>0</v>
      </c>
      <c r="AH164" s="412"/>
      <c r="AI164" s="412"/>
      <c r="AJ164" s="412"/>
      <c r="AK164" s="412"/>
      <c r="AL164" s="410">
        <f t="shared" si="580"/>
        <v>0</v>
      </c>
      <c r="AM164" s="412"/>
      <c r="AN164" s="410">
        <f t="shared" si="604"/>
        <v>0</v>
      </c>
      <c r="AO164" s="412"/>
      <c r="AP164" s="410">
        <f t="shared" si="605"/>
        <v>0</v>
      </c>
      <c r="AQ164" s="412"/>
      <c r="AR164" s="410">
        <f t="shared" si="606"/>
        <v>0</v>
      </c>
    </row>
    <row r="165" spans="1:44" s="399" customFormat="1" ht="18.75" hidden="1" customHeight="1" x14ac:dyDescent="0.25">
      <c r="A165" s="442" t="s">
        <v>464</v>
      </c>
      <c r="B165" s="406">
        <f>SUM(B166:B184)</f>
        <v>50325000</v>
      </c>
      <c r="C165" s="406">
        <f>C166+C167+C168+C169+C170+C174+C175+C176+C177+C179+C180+C181+C182+C183+C184</f>
        <v>26814000</v>
      </c>
      <c r="D165" s="406">
        <f t="shared" si="586"/>
        <v>77139000</v>
      </c>
      <c r="E165" s="406">
        <f>SUM(E166:E184)</f>
        <v>45000000</v>
      </c>
      <c r="F165" s="406">
        <f>F166+F167+F168+F169+F170+F174+F175+F176+F177+F179+F180+F181+F182+F183+F184</f>
        <v>5000000</v>
      </c>
      <c r="G165" s="406"/>
      <c r="H165" s="406">
        <f>SUM(H166:H184)</f>
        <v>77139000</v>
      </c>
      <c r="I165" s="406">
        <f>SUM(I166:I184)</f>
        <v>0</v>
      </c>
      <c r="J165" s="406">
        <f t="shared" ref="J165:AL165" si="607">SUM(J166:J184)</f>
        <v>77139000</v>
      </c>
      <c r="K165" s="406">
        <f>SUM(K166:K184)</f>
        <v>0</v>
      </c>
      <c r="L165" s="406">
        <f t="shared" ref="L165:N165" si="608">SUM(L166:L184)</f>
        <v>77139000</v>
      </c>
      <c r="M165" s="406">
        <f>SUM(M166:M184)</f>
        <v>0</v>
      </c>
      <c r="N165" s="406">
        <f t="shared" si="608"/>
        <v>77139000</v>
      </c>
      <c r="O165" s="406"/>
      <c r="P165" s="406">
        <f t="shared" ref="P165:R165" si="609">SUM(P166:P184)</f>
        <v>77139000</v>
      </c>
      <c r="Q165" s="406">
        <f t="shared" si="609"/>
        <v>-13237000</v>
      </c>
      <c r="R165" s="406">
        <f t="shared" si="609"/>
        <v>63902000</v>
      </c>
      <c r="S165" s="406">
        <f t="shared" ref="S165:T165" si="610">SUM(S166:S184)</f>
        <v>0</v>
      </c>
      <c r="T165" s="406">
        <f t="shared" si="610"/>
        <v>63902000</v>
      </c>
      <c r="U165" s="406">
        <f t="shared" ref="U165:V165" si="611">SUM(U166:U184)</f>
        <v>0</v>
      </c>
      <c r="V165" s="406">
        <f t="shared" si="611"/>
        <v>63902000</v>
      </c>
      <c r="W165" s="406">
        <f t="shared" ref="W165:X165" si="612">SUM(W166:W184)</f>
        <v>0</v>
      </c>
      <c r="X165" s="406">
        <f t="shared" si="612"/>
        <v>63902000</v>
      </c>
      <c r="Y165" s="406">
        <f t="shared" si="607"/>
        <v>50000000</v>
      </c>
      <c r="Z165" s="406">
        <f t="shared" si="607"/>
        <v>0</v>
      </c>
      <c r="AA165" s="406">
        <f t="shared" si="607"/>
        <v>50000000</v>
      </c>
      <c r="AB165" s="406">
        <f t="shared" ref="AB165:AC165" si="613">SUM(AB166:AB184)</f>
        <v>0</v>
      </c>
      <c r="AC165" s="406">
        <f t="shared" si="613"/>
        <v>50000000</v>
      </c>
      <c r="AD165" s="406">
        <f t="shared" ref="AD165:AE165" si="614">SUM(AD166:AD184)</f>
        <v>0</v>
      </c>
      <c r="AE165" s="406">
        <f t="shared" si="614"/>
        <v>50000000</v>
      </c>
      <c r="AF165" s="406">
        <f t="shared" ref="AF165:AG165" si="615">SUM(AF166:AF184)</f>
        <v>0</v>
      </c>
      <c r="AG165" s="406">
        <f t="shared" si="615"/>
        <v>50000000</v>
      </c>
      <c r="AH165" s="406">
        <f t="shared" si="607"/>
        <v>43000000</v>
      </c>
      <c r="AI165" s="406">
        <f t="shared" si="607"/>
        <v>5800000</v>
      </c>
      <c r="AJ165" s="406">
        <f t="shared" si="607"/>
        <v>48800000</v>
      </c>
      <c r="AK165" s="406">
        <f t="shared" si="607"/>
        <v>0</v>
      </c>
      <c r="AL165" s="406">
        <f t="shared" si="607"/>
        <v>48800000</v>
      </c>
      <c r="AM165" s="406">
        <f t="shared" ref="AM165:AN165" si="616">SUM(AM166:AM184)</f>
        <v>0</v>
      </c>
      <c r="AN165" s="406">
        <f t="shared" si="616"/>
        <v>48800000</v>
      </c>
      <c r="AO165" s="406">
        <f t="shared" ref="AO165:AP165" si="617">SUM(AO166:AO184)</f>
        <v>0</v>
      </c>
      <c r="AP165" s="406">
        <f t="shared" si="617"/>
        <v>48800000</v>
      </c>
      <c r="AQ165" s="406">
        <f t="shared" ref="AQ165:AR165" si="618">SUM(AQ166:AQ184)</f>
        <v>0</v>
      </c>
      <c r="AR165" s="406">
        <f t="shared" si="618"/>
        <v>48800000</v>
      </c>
    </row>
    <row r="166" spans="1:44" s="389" customFormat="1" ht="49.5" hidden="1" customHeight="1" x14ac:dyDescent="0.25">
      <c r="A166" s="429" t="s">
        <v>941</v>
      </c>
      <c r="B166" s="412">
        <v>14897000</v>
      </c>
      <c r="C166" s="412"/>
      <c r="D166" s="412">
        <f t="shared" si="586"/>
        <v>14897000</v>
      </c>
      <c r="E166" s="412"/>
      <c r="F166" s="412"/>
      <c r="G166" s="412"/>
      <c r="H166" s="412">
        <f t="shared" si="543"/>
        <v>14897000</v>
      </c>
      <c r="I166" s="412">
        <v>-13280000</v>
      </c>
      <c r="J166" s="410">
        <f t="shared" si="403"/>
        <v>1617000</v>
      </c>
      <c r="K166" s="412"/>
      <c r="L166" s="410">
        <f t="shared" ref="L166:L184" si="619">J166+K166</f>
        <v>1617000</v>
      </c>
      <c r="M166" s="412"/>
      <c r="N166" s="410">
        <f t="shared" ref="N166:N184" si="620">L166+M166</f>
        <v>1617000</v>
      </c>
      <c r="O166" s="412"/>
      <c r="P166" s="410">
        <f t="shared" ref="P166:P184" si="621">N166+O166</f>
        <v>1617000</v>
      </c>
      <c r="Q166" s="412">
        <v>-1617000</v>
      </c>
      <c r="R166" s="410">
        <f t="shared" ref="R166:R184" si="622">P166+Q166</f>
        <v>0</v>
      </c>
      <c r="S166" s="412"/>
      <c r="T166" s="410">
        <f t="shared" ref="T166:T184" si="623">R166+S166</f>
        <v>0</v>
      </c>
      <c r="U166" s="412"/>
      <c r="V166" s="410">
        <f t="shared" ref="V166:V184" si="624">T166+U166</f>
        <v>0</v>
      </c>
      <c r="W166" s="412"/>
      <c r="X166" s="410">
        <f t="shared" ref="X166:X184" si="625">V166+W166</f>
        <v>0</v>
      </c>
      <c r="Y166" s="412"/>
      <c r="Z166" s="412">
        <v>11902000</v>
      </c>
      <c r="AA166" s="410">
        <f t="shared" si="576"/>
        <v>11902000</v>
      </c>
      <c r="AB166" s="412"/>
      <c r="AC166" s="410">
        <f t="shared" ref="AC166:AC184" si="626">AA166+AB166</f>
        <v>11902000</v>
      </c>
      <c r="AD166" s="412"/>
      <c r="AE166" s="410">
        <f t="shared" ref="AE166:AE184" si="627">AC166+AD166</f>
        <v>11902000</v>
      </c>
      <c r="AF166" s="412"/>
      <c r="AG166" s="410">
        <f t="shared" ref="AG166:AG170" si="628">AE166+AF166</f>
        <v>11902000</v>
      </c>
      <c r="AH166" s="412"/>
      <c r="AI166" s="412"/>
      <c r="AJ166" s="412"/>
      <c r="AK166" s="412"/>
      <c r="AL166" s="410">
        <f t="shared" si="580"/>
        <v>0</v>
      </c>
      <c r="AM166" s="412"/>
      <c r="AN166" s="410">
        <f t="shared" ref="AN166:AN184" si="629">AL166+AM166</f>
        <v>0</v>
      </c>
      <c r="AO166" s="412"/>
      <c r="AP166" s="410">
        <f t="shared" ref="AP166:AP184" si="630">AN166+AO166</f>
        <v>0</v>
      </c>
      <c r="AQ166" s="412"/>
      <c r="AR166" s="410">
        <f t="shared" ref="AR166:AR184" si="631">AP166+AQ166</f>
        <v>0</v>
      </c>
    </row>
    <row r="167" spans="1:44" s="389" customFormat="1" ht="37.5" hidden="1" customHeight="1" x14ac:dyDescent="0.25">
      <c r="A167" s="429" t="s">
        <v>711</v>
      </c>
      <c r="B167" s="412"/>
      <c r="C167" s="412"/>
      <c r="D167" s="412"/>
      <c r="E167" s="412">
        <v>12000000</v>
      </c>
      <c r="F167" s="412"/>
      <c r="G167" s="412"/>
      <c r="H167" s="412"/>
      <c r="I167" s="412"/>
      <c r="J167" s="410">
        <f t="shared" si="403"/>
        <v>0</v>
      </c>
      <c r="K167" s="412"/>
      <c r="L167" s="410">
        <f t="shared" si="619"/>
        <v>0</v>
      </c>
      <c r="M167" s="412"/>
      <c r="N167" s="410">
        <f t="shared" si="620"/>
        <v>0</v>
      </c>
      <c r="O167" s="412"/>
      <c r="P167" s="410">
        <f t="shared" si="621"/>
        <v>0</v>
      </c>
      <c r="Q167" s="412"/>
      <c r="R167" s="410">
        <f t="shared" si="622"/>
        <v>0</v>
      </c>
      <c r="S167" s="412"/>
      <c r="T167" s="410">
        <f t="shared" si="623"/>
        <v>0</v>
      </c>
      <c r="U167" s="412"/>
      <c r="V167" s="410">
        <f t="shared" si="624"/>
        <v>0</v>
      </c>
      <c r="W167" s="412"/>
      <c r="X167" s="410">
        <f t="shared" si="625"/>
        <v>0</v>
      </c>
      <c r="Y167" s="412">
        <f>E167+F167</f>
        <v>12000000</v>
      </c>
      <c r="Z167" s="412">
        <v>-12000000</v>
      </c>
      <c r="AA167" s="410">
        <f t="shared" si="576"/>
        <v>0</v>
      </c>
      <c r="AB167" s="412"/>
      <c r="AC167" s="410">
        <f t="shared" si="626"/>
        <v>0</v>
      </c>
      <c r="AD167" s="412"/>
      <c r="AE167" s="410">
        <f t="shared" si="627"/>
        <v>0</v>
      </c>
      <c r="AF167" s="412"/>
      <c r="AG167" s="410">
        <f t="shared" si="628"/>
        <v>0</v>
      </c>
      <c r="AH167" s="412"/>
      <c r="AI167" s="412"/>
      <c r="AJ167" s="412"/>
      <c r="AK167" s="412"/>
      <c r="AL167" s="410">
        <f t="shared" si="580"/>
        <v>0</v>
      </c>
      <c r="AM167" s="412"/>
      <c r="AN167" s="410">
        <f t="shared" si="629"/>
        <v>0</v>
      </c>
      <c r="AO167" s="412"/>
      <c r="AP167" s="410">
        <f t="shared" si="630"/>
        <v>0</v>
      </c>
      <c r="AQ167" s="412"/>
      <c r="AR167" s="410">
        <f t="shared" si="631"/>
        <v>0</v>
      </c>
    </row>
    <row r="168" spans="1:44" s="389" customFormat="1" ht="32.25" hidden="1" customHeight="1" x14ac:dyDescent="0.25">
      <c r="A168" s="429" t="s">
        <v>712</v>
      </c>
      <c r="B168" s="412"/>
      <c r="C168" s="412"/>
      <c r="D168" s="412"/>
      <c r="E168" s="412"/>
      <c r="F168" s="412"/>
      <c r="G168" s="412"/>
      <c r="H168" s="412"/>
      <c r="I168" s="412"/>
      <c r="J168" s="410">
        <f t="shared" si="403"/>
        <v>0</v>
      </c>
      <c r="K168" s="412"/>
      <c r="L168" s="410">
        <f t="shared" si="619"/>
        <v>0</v>
      </c>
      <c r="M168" s="412"/>
      <c r="N168" s="410">
        <f t="shared" si="620"/>
        <v>0</v>
      </c>
      <c r="O168" s="412"/>
      <c r="P168" s="410">
        <f t="shared" si="621"/>
        <v>0</v>
      </c>
      <c r="Q168" s="412"/>
      <c r="R168" s="410">
        <f t="shared" si="622"/>
        <v>0</v>
      </c>
      <c r="S168" s="412"/>
      <c r="T168" s="410">
        <f t="shared" si="623"/>
        <v>0</v>
      </c>
      <c r="U168" s="412"/>
      <c r="V168" s="410">
        <f t="shared" si="624"/>
        <v>0</v>
      </c>
      <c r="W168" s="412"/>
      <c r="X168" s="410">
        <f t="shared" si="625"/>
        <v>0</v>
      </c>
      <c r="Y168" s="412"/>
      <c r="Z168" s="412"/>
      <c r="AA168" s="410">
        <f t="shared" si="576"/>
        <v>0</v>
      </c>
      <c r="AB168" s="412"/>
      <c r="AC168" s="410">
        <f t="shared" si="626"/>
        <v>0</v>
      </c>
      <c r="AD168" s="412"/>
      <c r="AE168" s="410">
        <f t="shared" si="627"/>
        <v>0</v>
      </c>
      <c r="AF168" s="412"/>
      <c r="AG168" s="410">
        <f t="shared" si="628"/>
        <v>0</v>
      </c>
      <c r="AH168" s="412">
        <v>13000000</v>
      </c>
      <c r="AI168" s="412"/>
      <c r="AJ168" s="412">
        <f t="shared" ref="AJ168:AJ183" si="632">AH168+AI168</f>
        <v>13000000</v>
      </c>
      <c r="AK168" s="412"/>
      <c r="AL168" s="410">
        <f t="shared" si="580"/>
        <v>13000000</v>
      </c>
      <c r="AM168" s="412"/>
      <c r="AN168" s="410">
        <f t="shared" si="629"/>
        <v>13000000</v>
      </c>
      <c r="AO168" s="412"/>
      <c r="AP168" s="410">
        <f t="shared" si="630"/>
        <v>13000000</v>
      </c>
      <c r="AQ168" s="412"/>
      <c r="AR168" s="410">
        <f t="shared" si="631"/>
        <v>13000000</v>
      </c>
    </row>
    <row r="169" spans="1:44" s="389" customFormat="1" ht="45.75" hidden="1" customHeight="1" x14ac:dyDescent="0.25">
      <c r="A169" s="429" t="s">
        <v>943</v>
      </c>
      <c r="B169" s="412"/>
      <c r="C169" s="412"/>
      <c r="D169" s="412"/>
      <c r="E169" s="412"/>
      <c r="F169" s="412"/>
      <c r="G169" s="412"/>
      <c r="H169" s="412"/>
      <c r="I169" s="412"/>
      <c r="J169" s="410">
        <f t="shared" si="403"/>
        <v>0</v>
      </c>
      <c r="K169" s="412"/>
      <c r="L169" s="410">
        <f t="shared" si="619"/>
        <v>0</v>
      </c>
      <c r="M169" s="412"/>
      <c r="N169" s="410">
        <f t="shared" si="620"/>
        <v>0</v>
      </c>
      <c r="O169" s="412"/>
      <c r="P169" s="410">
        <f t="shared" si="621"/>
        <v>0</v>
      </c>
      <c r="Q169" s="412">
        <v>800000</v>
      </c>
      <c r="R169" s="410">
        <f t="shared" si="622"/>
        <v>800000</v>
      </c>
      <c r="S169" s="412"/>
      <c r="T169" s="410">
        <f t="shared" si="623"/>
        <v>800000</v>
      </c>
      <c r="U169" s="412"/>
      <c r="V169" s="410">
        <f t="shared" si="624"/>
        <v>800000</v>
      </c>
      <c r="W169" s="412"/>
      <c r="X169" s="410">
        <f t="shared" si="625"/>
        <v>800000</v>
      </c>
      <c r="Y169" s="412">
        <f>E169+F169</f>
        <v>0</v>
      </c>
      <c r="Z169" s="412">
        <v>400000</v>
      </c>
      <c r="AA169" s="410">
        <f t="shared" si="576"/>
        <v>400000</v>
      </c>
      <c r="AB169" s="412"/>
      <c r="AC169" s="410">
        <f t="shared" si="626"/>
        <v>400000</v>
      </c>
      <c r="AD169" s="412"/>
      <c r="AE169" s="410">
        <f t="shared" si="627"/>
        <v>400000</v>
      </c>
      <c r="AF169" s="412"/>
      <c r="AG169" s="410">
        <f t="shared" si="628"/>
        <v>400000</v>
      </c>
      <c r="AH169" s="412">
        <v>15000000</v>
      </c>
      <c r="AI169" s="412"/>
      <c r="AJ169" s="412">
        <f t="shared" si="632"/>
        <v>15000000</v>
      </c>
      <c r="AK169" s="412"/>
      <c r="AL169" s="410">
        <f t="shared" si="580"/>
        <v>15000000</v>
      </c>
      <c r="AM169" s="412"/>
      <c r="AN169" s="410">
        <f t="shared" si="629"/>
        <v>15000000</v>
      </c>
      <c r="AO169" s="412"/>
      <c r="AP169" s="410">
        <f t="shared" si="630"/>
        <v>15000000</v>
      </c>
      <c r="AQ169" s="412"/>
      <c r="AR169" s="410">
        <f t="shared" si="631"/>
        <v>15000000</v>
      </c>
    </row>
    <row r="170" spans="1:44" s="389" customFormat="1" ht="47.25" hidden="1" customHeight="1" x14ac:dyDescent="0.25">
      <c r="A170" s="429" t="s">
        <v>944</v>
      </c>
      <c r="B170" s="412"/>
      <c r="C170" s="412"/>
      <c r="D170" s="412"/>
      <c r="E170" s="412">
        <v>12000000</v>
      </c>
      <c r="F170" s="412"/>
      <c r="G170" s="412"/>
      <c r="H170" s="412"/>
      <c r="I170" s="412">
        <v>800000</v>
      </c>
      <c r="J170" s="410">
        <f t="shared" si="403"/>
        <v>800000</v>
      </c>
      <c r="K170" s="412"/>
      <c r="L170" s="410">
        <f t="shared" si="619"/>
        <v>800000</v>
      </c>
      <c r="M170" s="412"/>
      <c r="N170" s="410">
        <f t="shared" si="620"/>
        <v>800000</v>
      </c>
      <c r="O170" s="412"/>
      <c r="P170" s="410">
        <f t="shared" si="621"/>
        <v>800000</v>
      </c>
      <c r="Q170" s="412"/>
      <c r="R170" s="410">
        <f t="shared" si="622"/>
        <v>800000</v>
      </c>
      <c r="S170" s="412"/>
      <c r="T170" s="410">
        <f t="shared" si="623"/>
        <v>800000</v>
      </c>
      <c r="U170" s="412"/>
      <c r="V170" s="410">
        <f t="shared" si="624"/>
        <v>800000</v>
      </c>
      <c r="W170" s="412"/>
      <c r="X170" s="410">
        <f t="shared" si="625"/>
        <v>800000</v>
      </c>
      <c r="Y170" s="412">
        <f>E170+F170</f>
        <v>12000000</v>
      </c>
      <c r="Z170" s="412">
        <v>-602000</v>
      </c>
      <c r="AA170" s="410">
        <f t="shared" si="576"/>
        <v>11398000</v>
      </c>
      <c r="AB170" s="412"/>
      <c r="AC170" s="410">
        <f t="shared" si="626"/>
        <v>11398000</v>
      </c>
      <c r="AD170" s="412"/>
      <c r="AE170" s="410">
        <f t="shared" si="627"/>
        <v>11398000</v>
      </c>
      <c r="AF170" s="412"/>
      <c r="AG170" s="410">
        <f t="shared" si="628"/>
        <v>11398000</v>
      </c>
      <c r="AH170" s="412"/>
      <c r="AI170" s="412"/>
      <c r="AJ170" s="412"/>
      <c r="AK170" s="412"/>
      <c r="AL170" s="410">
        <f t="shared" si="580"/>
        <v>0</v>
      </c>
      <c r="AM170" s="412"/>
      <c r="AN170" s="410">
        <f t="shared" si="629"/>
        <v>0</v>
      </c>
      <c r="AO170" s="412"/>
      <c r="AP170" s="410">
        <f t="shared" si="630"/>
        <v>0</v>
      </c>
      <c r="AQ170" s="412"/>
      <c r="AR170" s="410">
        <f t="shared" si="631"/>
        <v>0</v>
      </c>
    </row>
    <row r="171" spans="1:44" s="389" customFormat="1" ht="66.75" hidden="1" customHeight="1" x14ac:dyDescent="0.25">
      <c r="A171" s="429" t="s">
        <v>972</v>
      </c>
      <c r="B171" s="412"/>
      <c r="C171" s="412"/>
      <c r="D171" s="412"/>
      <c r="E171" s="412"/>
      <c r="F171" s="412"/>
      <c r="G171" s="412"/>
      <c r="H171" s="412"/>
      <c r="I171" s="412">
        <v>12480000</v>
      </c>
      <c r="J171" s="410">
        <f t="shared" si="403"/>
        <v>12480000</v>
      </c>
      <c r="K171" s="412"/>
      <c r="L171" s="410">
        <f t="shared" si="619"/>
        <v>12480000</v>
      </c>
      <c r="M171" s="412"/>
      <c r="N171" s="410">
        <f t="shared" si="620"/>
        <v>12480000</v>
      </c>
      <c r="O171" s="412"/>
      <c r="P171" s="410">
        <f t="shared" si="621"/>
        <v>12480000</v>
      </c>
      <c r="Q171" s="412">
        <v>-12480000</v>
      </c>
      <c r="R171" s="410">
        <f t="shared" si="622"/>
        <v>0</v>
      </c>
      <c r="S171" s="412"/>
      <c r="T171" s="410">
        <f t="shared" si="623"/>
        <v>0</v>
      </c>
      <c r="U171" s="412"/>
      <c r="V171" s="410">
        <f t="shared" si="624"/>
        <v>0</v>
      </c>
      <c r="W171" s="412"/>
      <c r="X171" s="410">
        <f t="shared" si="625"/>
        <v>0</v>
      </c>
      <c r="Y171" s="412">
        <f>E171+F171</f>
        <v>0</v>
      </c>
      <c r="Z171" s="412"/>
      <c r="AA171" s="410">
        <f t="shared" si="576"/>
        <v>0</v>
      </c>
      <c r="AB171" s="412"/>
      <c r="AC171" s="410">
        <f>AA171+AB171</f>
        <v>0</v>
      </c>
      <c r="AD171" s="412"/>
      <c r="AE171" s="410">
        <f>AC171+AD171</f>
        <v>0</v>
      </c>
      <c r="AF171" s="412"/>
      <c r="AG171" s="410">
        <f>AE171+AF171</f>
        <v>0</v>
      </c>
      <c r="AH171" s="412"/>
      <c r="AI171" s="412"/>
      <c r="AJ171" s="412"/>
      <c r="AK171" s="412"/>
      <c r="AL171" s="410">
        <f t="shared" si="580"/>
        <v>0</v>
      </c>
      <c r="AM171" s="412"/>
      <c r="AN171" s="410">
        <f t="shared" si="629"/>
        <v>0</v>
      </c>
      <c r="AO171" s="412"/>
      <c r="AP171" s="410">
        <f t="shared" si="630"/>
        <v>0</v>
      </c>
      <c r="AQ171" s="412"/>
      <c r="AR171" s="410">
        <f t="shared" si="631"/>
        <v>0</v>
      </c>
    </row>
    <row r="172" spans="1:44" s="389" customFormat="1" ht="65.400000000000006" hidden="1" customHeight="1" x14ac:dyDescent="0.25">
      <c r="A172" s="429" t="s">
        <v>973</v>
      </c>
      <c r="B172" s="412"/>
      <c r="C172" s="412"/>
      <c r="D172" s="412"/>
      <c r="E172" s="412"/>
      <c r="F172" s="412"/>
      <c r="G172" s="412"/>
      <c r="H172" s="412"/>
      <c r="I172" s="412"/>
      <c r="J172" s="410"/>
      <c r="K172" s="412"/>
      <c r="L172" s="410"/>
      <c r="M172" s="412"/>
      <c r="N172" s="410">
        <f t="shared" si="620"/>
        <v>0</v>
      </c>
      <c r="O172" s="412"/>
      <c r="P172" s="410">
        <f t="shared" si="621"/>
        <v>0</v>
      </c>
      <c r="Q172" s="412">
        <v>7488000</v>
      </c>
      <c r="R172" s="410">
        <f t="shared" si="622"/>
        <v>7488000</v>
      </c>
      <c r="S172" s="412"/>
      <c r="T172" s="410">
        <f t="shared" si="623"/>
        <v>7488000</v>
      </c>
      <c r="U172" s="412"/>
      <c r="V172" s="410">
        <f t="shared" si="624"/>
        <v>7488000</v>
      </c>
      <c r="W172" s="412"/>
      <c r="X172" s="410">
        <f t="shared" si="625"/>
        <v>7488000</v>
      </c>
      <c r="Y172" s="412"/>
      <c r="Z172" s="412"/>
      <c r="AA172" s="410"/>
      <c r="AB172" s="412"/>
      <c r="AC172" s="410">
        <f>AA172+AB172</f>
        <v>0</v>
      </c>
      <c r="AD172" s="412"/>
      <c r="AE172" s="410">
        <f>AC172+AD172</f>
        <v>0</v>
      </c>
      <c r="AF172" s="412"/>
      <c r="AG172" s="410">
        <f>AE172+AF172</f>
        <v>0</v>
      </c>
      <c r="AH172" s="412"/>
      <c r="AI172" s="412"/>
      <c r="AJ172" s="412"/>
      <c r="AK172" s="412"/>
      <c r="AL172" s="410"/>
      <c r="AM172" s="412"/>
      <c r="AN172" s="410">
        <f t="shared" si="629"/>
        <v>0</v>
      </c>
      <c r="AO172" s="412"/>
      <c r="AP172" s="410">
        <f t="shared" si="630"/>
        <v>0</v>
      </c>
      <c r="AQ172" s="412"/>
      <c r="AR172" s="410">
        <f t="shared" si="631"/>
        <v>0</v>
      </c>
    </row>
    <row r="173" spans="1:44" s="389" customFormat="1" ht="33" hidden="1" customHeight="1" x14ac:dyDescent="0.25">
      <c r="A173" s="429" t="s">
        <v>1008</v>
      </c>
      <c r="B173" s="412"/>
      <c r="C173" s="412"/>
      <c r="D173" s="412"/>
      <c r="E173" s="412"/>
      <c r="F173" s="412"/>
      <c r="G173" s="412"/>
      <c r="H173" s="412"/>
      <c r="I173" s="412"/>
      <c r="J173" s="410">
        <f t="shared" si="403"/>
        <v>0</v>
      </c>
      <c r="K173" s="412"/>
      <c r="L173" s="410">
        <f t="shared" si="619"/>
        <v>0</v>
      </c>
      <c r="M173" s="412"/>
      <c r="N173" s="410">
        <f t="shared" si="620"/>
        <v>0</v>
      </c>
      <c r="O173" s="412"/>
      <c r="P173" s="410">
        <f t="shared" si="621"/>
        <v>0</v>
      </c>
      <c r="Q173" s="412">
        <v>599000</v>
      </c>
      <c r="R173" s="410">
        <f t="shared" si="622"/>
        <v>599000</v>
      </c>
      <c r="S173" s="412"/>
      <c r="T173" s="410">
        <f t="shared" si="623"/>
        <v>599000</v>
      </c>
      <c r="U173" s="412"/>
      <c r="V173" s="410">
        <f t="shared" si="624"/>
        <v>599000</v>
      </c>
      <c r="W173" s="412"/>
      <c r="X173" s="410">
        <f t="shared" si="625"/>
        <v>599000</v>
      </c>
      <c r="Y173" s="412">
        <f>E173+F173</f>
        <v>0</v>
      </c>
      <c r="Z173" s="412">
        <v>300000</v>
      </c>
      <c r="AA173" s="410">
        <f t="shared" si="576"/>
        <v>300000</v>
      </c>
      <c r="AB173" s="412"/>
      <c r="AC173" s="410">
        <f t="shared" si="626"/>
        <v>300000</v>
      </c>
      <c r="AD173" s="412"/>
      <c r="AE173" s="410">
        <f t="shared" si="627"/>
        <v>300000</v>
      </c>
      <c r="AF173" s="412"/>
      <c r="AG173" s="410">
        <f t="shared" ref="AG173:AG184" si="633">AE173+AF173</f>
        <v>300000</v>
      </c>
      <c r="AH173" s="412"/>
      <c r="AI173" s="412"/>
      <c r="AJ173" s="412"/>
      <c r="AK173" s="412"/>
      <c r="AL173" s="410">
        <f t="shared" si="580"/>
        <v>0</v>
      </c>
      <c r="AM173" s="412"/>
      <c r="AN173" s="410">
        <f t="shared" si="629"/>
        <v>0</v>
      </c>
      <c r="AO173" s="412"/>
      <c r="AP173" s="410">
        <f t="shared" si="630"/>
        <v>0</v>
      </c>
      <c r="AQ173" s="412"/>
      <c r="AR173" s="410">
        <f t="shared" si="631"/>
        <v>0</v>
      </c>
    </row>
    <row r="174" spans="1:44" s="389" customFormat="1" ht="82.2" hidden="1" customHeight="1" x14ac:dyDescent="0.25">
      <c r="A174" s="429" t="s">
        <v>936</v>
      </c>
      <c r="B174" s="412">
        <v>19439000</v>
      </c>
      <c r="C174" s="412"/>
      <c r="D174" s="412">
        <f t="shared" ref="D174:D184" si="634">B174+C174</f>
        <v>19439000</v>
      </c>
      <c r="E174" s="412">
        <v>8000000</v>
      </c>
      <c r="F174" s="412"/>
      <c r="G174" s="412"/>
      <c r="H174" s="412">
        <f>D174+G174</f>
        <v>19439000</v>
      </c>
      <c r="I174" s="412"/>
      <c r="J174" s="410">
        <f t="shared" si="403"/>
        <v>19439000</v>
      </c>
      <c r="K174" s="412"/>
      <c r="L174" s="410">
        <f t="shared" si="619"/>
        <v>19439000</v>
      </c>
      <c r="M174" s="412"/>
      <c r="N174" s="410">
        <f t="shared" si="620"/>
        <v>19439000</v>
      </c>
      <c r="O174" s="412"/>
      <c r="P174" s="410">
        <f t="shared" si="621"/>
        <v>19439000</v>
      </c>
      <c r="Q174" s="412"/>
      <c r="R174" s="410">
        <f t="shared" si="622"/>
        <v>19439000</v>
      </c>
      <c r="S174" s="412"/>
      <c r="T174" s="410">
        <f t="shared" si="623"/>
        <v>19439000</v>
      </c>
      <c r="U174" s="412"/>
      <c r="V174" s="410">
        <f t="shared" si="624"/>
        <v>19439000</v>
      </c>
      <c r="W174" s="412"/>
      <c r="X174" s="410">
        <f t="shared" si="625"/>
        <v>19439000</v>
      </c>
      <c r="Y174" s="412">
        <f>E174+F174</f>
        <v>8000000</v>
      </c>
      <c r="Z174" s="412"/>
      <c r="AA174" s="410">
        <f t="shared" si="576"/>
        <v>8000000</v>
      </c>
      <c r="AB174" s="412"/>
      <c r="AC174" s="410">
        <f t="shared" si="626"/>
        <v>8000000</v>
      </c>
      <c r="AD174" s="412"/>
      <c r="AE174" s="410">
        <f t="shared" si="627"/>
        <v>8000000</v>
      </c>
      <c r="AF174" s="412"/>
      <c r="AG174" s="410">
        <f t="shared" si="633"/>
        <v>8000000</v>
      </c>
      <c r="AH174" s="412"/>
      <c r="AI174" s="412"/>
      <c r="AJ174" s="412"/>
      <c r="AK174" s="412"/>
      <c r="AL174" s="410">
        <f t="shared" si="580"/>
        <v>0</v>
      </c>
      <c r="AM174" s="412"/>
      <c r="AN174" s="410">
        <f t="shared" si="629"/>
        <v>0</v>
      </c>
      <c r="AO174" s="412"/>
      <c r="AP174" s="410">
        <f t="shared" si="630"/>
        <v>0</v>
      </c>
      <c r="AQ174" s="412"/>
      <c r="AR174" s="410">
        <f t="shared" si="631"/>
        <v>0</v>
      </c>
    </row>
    <row r="175" spans="1:44" s="389" customFormat="1" ht="33" hidden="1" customHeight="1" x14ac:dyDescent="0.25">
      <c r="A175" s="446" t="s">
        <v>695</v>
      </c>
      <c r="B175" s="412"/>
      <c r="C175" s="412">
        <v>3000000</v>
      </c>
      <c r="D175" s="412">
        <f t="shared" si="634"/>
        <v>3000000</v>
      </c>
      <c r="E175" s="412">
        <v>3000000</v>
      </c>
      <c r="F175" s="412"/>
      <c r="G175" s="412"/>
      <c r="H175" s="412">
        <f>D175+G175</f>
        <v>3000000</v>
      </c>
      <c r="I175" s="412"/>
      <c r="J175" s="410">
        <f t="shared" si="403"/>
        <v>3000000</v>
      </c>
      <c r="K175" s="412"/>
      <c r="L175" s="410">
        <f t="shared" si="619"/>
        <v>3000000</v>
      </c>
      <c r="M175" s="412"/>
      <c r="N175" s="410">
        <f t="shared" si="620"/>
        <v>3000000</v>
      </c>
      <c r="O175" s="412"/>
      <c r="P175" s="410">
        <f t="shared" si="621"/>
        <v>3000000</v>
      </c>
      <c r="Q175" s="412">
        <v>-63000</v>
      </c>
      <c r="R175" s="410">
        <f t="shared" si="622"/>
        <v>2937000</v>
      </c>
      <c r="S175" s="412"/>
      <c r="T175" s="410">
        <f t="shared" si="623"/>
        <v>2937000</v>
      </c>
      <c r="U175" s="412"/>
      <c r="V175" s="410">
        <f t="shared" si="624"/>
        <v>2937000</v>
      </c>
      <c r="W175" s="412"/>
      <c r="X175" s="410">
        <f t="shared" si="625"/>
        <v>2937000</v>
      </c>
      <c r="Y175" s="412">
        <f>E175+F175</f>
        <v>3000000</v>
      </c>
      <c r="Z175" s="412"/>
      <c r="AA175" s="410">
        <f t="shared" si="576"/>
        <v>3000000</v>
      </c>
      <c r="AB175" s="412"/>
      <c r="AC175" s="410">
        <f t="shared" si="626"/>
        <v>3000000</v>
      </c>
      <c r="AD175" s="412"/>
      <c r="AE175" s="410">
        <f t="shared" si="627"/>
        <v>3000000</v>
      </c>
      <c r="AF175" s="412"/>
      <c r="AG175" s="410">
        <f t="shared" si="633"/>
        <v>3000000</v>
      </c>
      <c r="AH175" s="412">
        <v>5000000</v>
      </c>
      <c r="AI175" s="412"/>
      <c r="AJ175" s="412">
        <f t="shared" si="632"/>
        <v>5000000</v>
      </c>
      <c r="AK175" s="412"/>
      <c r="AL175" s="410">
        <f t="shared" si="580"/>
        <v>5000000</v>
      </c>
      <c r="AM175" s="412"/>
      <c r="AN175" s="410">
        <f t="shared" si="629"/>
        <v>5000000</v>
      </c>
      <c r="AO175" s="412"/>
      <c r="AP175" s="410">
        <f t="shared" si="630"/>
        <v>5000000</v>
      </c>
      <c r="AQ175" s="412"/>
      <c r="AR175" s="410">
        <f t="shared" si="631"/>
        <v>5000000</v>
      </c>
    </row>
    <row r="176" spans="1:44" s="389" customFormat="1" ht="81.75" hidden="1" customHeight="1" x14ac:dyDescent="0.25">
      <c r="A176" s="429" t="s">
        <v>935</v>
      </c>
      <c r="B176" s="412">
        <v>3500000</v>
      </c>
      <c r="C176" s="412"/>
      <c r="D176" s="412">
        <f t="shared" si="634"/>
        <v>3500000</v>
      </c>
      <c r="E176" s="412">
        <v>10000000</v>
      </c>
      <c r="F176" s="412"/>
      <c r="G176" s="412"/>
      <c r="H176" s="412">
        <f>D176+G176</f>
        <v>3500000</v>
      </c>
      <c r="I176" s="412"/>
      <c r="J176" s="410">
        <f t="shared" si="403"/>
        <v>3500000</v>
      </c>
      <c r="K176" s="412"/>
      <c r="L176" s="410">
        <f t="shared" si="619"/>
        <v>3500000</v>
      </c>
      <c r="M176" s="412"/>
      <c r="N176" s="410">
        <f t="shared" si="620"/>
        <v>3500000</v>
      </c>
      <c r="O176" s="412"/>
      <c r="P176" s="410">
        <f t="shared" si="621"/>
        <v>3500000</v>
      </c>
      <c r="Q176" s="412">
        <v>-558000</v>
      </c>
      <c r="R176" s="410">
        <f t="shared" si="622"/>
        <v>2942000</v>
      </c>
      <c r="S176" s="412"/>
      <c r="T176" s="410">
        <f t="shared" si="623"/>
        <v>2942000</v>
      </c>
      <c r="U176" s="412"/>
      <c r="V176" s="410">
        <f t="shared" si="624"/>
        <v>2942000</v>
      </c>
      <c r="W176" s="412"/>
      <c r="X176" s="410">
        <f t="shared" si="625"/>
        <v>2942000</v>
      </c>
      <c r="Y176" s="412">
        <f>E176+F176</f>
        <v>10000000</v>
      </c>
      <c r="Z176" s="412"/>
      <c r="AA176" s="410">
        <f t="shared" si="576"/>
        <v>10000000</v>
      </c>
      <c r="AB176" s="412"/>
      <c r="AC176" s="410">
        <f t="shared" si="626"/>
        <v>10000000</v>
      </c>
      <c r="AD176" s="412"/>
      <c r="AE176" s="410">
        <f t="shared" si="627"/>
        <v>10000000</v>
      </c>
      <c r="AF176" s="412"/>
      <c r="AG176" s="410">
        <f t="shared" si="633"/>
        <v>10000000</v>
      </c>
      <c r="AH176" s="412">
        <v>10000000</v>
      </c>
      <c r="AI176" s="412"/>
      <c r="AJ176" s="412">
        <f t="shared" si="632"/>
        <v>10000000</v>
      </c>
      <c r="AK176" s="412"/>
      <c r="AL176" s="410">
        <f t="shared" si="580"/>
        <v>10000000</v>
      </c>
      <c r="AM176" s="412"/>
      <c r="AN176" s="410">
        <f t="shared" si="629"/>
        <v>10000000</v>
      </c>
      <c r="AO176" s="412"/>
      <c r="AP176" s="410">
        <f t="shared" si="630"/>
        <v>10000000</v>
      </c>
      <c r="AQ176" s="412"/>
      <c r="AR176" s="410">
        <f t="shared" si="631"/>
        <v>10000000</v>
      </c>
    </row>
    <row r="177" spans="1:44" s="389" customFormat="1" ht="34.5" hidden="1" customHeight="1" x14ac:dyDescent="0.25">
      <c r="A177" s="429" t="s">
        <v>934</v>
      </c>
      <c r="B177" s="412">
        <v>6000000</v>
      </c>
      <c r="C177" s="412">
        <v>5320000</v>
      </c>
      <c r="D177" s="412">
        <f t="shared" si="634"/>
        <v>11320000</v>
      </c>
      <c r="E177" s="412"/>
      <c r="F177" s="412"/>
      <c r="G177" s="412"/>
      <c r="H177" s="412">
        <f>D177+G177</f>
        <v>11320000</v>
      </c>
      <c r="I177" s="412">
        <v>-2500000</v>
      </c>
      <c r="J177" s="410">
        <f t="shared" si="403"/>
        <v>8820000</v>
      </c>
      <c r="K177" s="412"/>
      <c r="L177" s="410">
        <f t="shared" si="619"/>
        <v>8820000</v>
      </c>
      <c r="M177" s="412"/>
      <c r="N177" s="410">
        <f t="shared" si="620"/>
        <v>8820000</v>
      </c>
      <c r="O177" s="412"/>
      <c r="P177" s="410">
        <f t="shared" si="621"/>
        <v>8820000</v>
      </c>
      <c r="Q177" s="412">
        <v>-1634000</v>
      </c>
      <c r="R177" s="410">
        <f t="shared" si="622"/>
        <v>7186000</v>
      </c>
      <c r="S177" s="412"/>
      <c r="T177" s="410">
        <f t="shared" si="623"/>
        <v>7186000</v>
      </c>
      <c r="U177" s="412"/>
      <c r="V177" s="410">
        <f t="shared" si="624"/>
        <v>7186000</v>
      </c>
      <c r="W177" s="412"/>
      <c r="X177" s="410">
        <f t="shared" si="625"/>
        <v>7186000</v>
      </c>
      <c r="Y177" s="412"/>
      <c r="Z177" s="412"/>
      <c r="AA177" s="410">
        <f t="shared" si="576"/>
        <v>0</v>
      </c>
      <c r="AB177" s="412"/>
      <c r="AC177" s="410">
        <f t="shared" si="626"/>
        <v>0</v>
      </c>
      <c r="AD177" s="412"/>
      <c r="AE177" s="410">
        <f t="shared" si="627"/>
        <v>0</v>
      </c>
      <c r="AF177" s="412"/>
      <c r="AG177" s="410">
        <f t="shared" si="633"/>
        <v>0</v>
      </c>
      <c r="AH177" s="412"/>
      <c r="AI177" s="412"/>
      <c r="AJ177" s="412"/>
      <c r="AK177" s="412"/>
      <c r="AL177" s="410">
        <f t="shared" si="580"/>
        <v>0</v>
      </c>
      <c r="AM177" s="412"/>
      <c r="AN177" s="410">
        <f t="shared" si="629"/>
        <v>0</v>
      </c>
      <c r="AO177" s="412"/>
      <c r="AP177" s="410">
        <f t="shared" si="630"/>
        <v>0</v>
      </c>
      <c r="AQ177" s="412"/>
      <c r="AR177" s="410">
        <f t="shared" si="631"/>
        <v>0</v>
      </c>
    </row>
    <row r="178" spans="1:44" s="389" customFormat="1" ht="64.5" hidden="1" customHeight="1" x14ac:dyDescent="0.25">
      <c r="A178" s="429" t="s">
        <v>933</v>
      </c>
      <c r="B178" s="412"/>
      <c r="C178" s="412"/>
      <c r="D178" s="412"/>
      <c r="E178" s="412"/>
      <c r="F178" s="412"/>
      <c r="G178" s="412"/>
      <c r="H178" s="412"/>
      <c r="I178" s="412">
        <v>2500000</v>
      </c>
      <c r="J178" s="410">
        <f t="shared" si="403"/>
        <v>2500000</v>
      </c>
      <c r="K178" s="412"/>
      <c r="L178" s="410">
        <f t="shared" si="619"/>
        <v>2500000</v>
      </c>
      <c r="M178" s="412"/>
      <c r="N178" s="410">
        <f t="shared" si="620"/>
        <v>2500000</v>
      </c>
      <c r="O178" s="412"/>
      <c r="P178" s="410">
        <f t="shared" si="621"/>
        <v>2500000</v>
      </c>
      <c r="Q178" s="412">
        <v>165000</v>
      </c>
      <c r="R178" s="410">
        <f t="shared" si="622"/>
        <v>2665000</v>
      </c>
      <c r="S178" s="412"/>
      <c r="T178" s="410">
        <f t="shared" si="623"/>
        <v>2665000</v>
      </c>
      <c r="U178" s="412"/>
      <c r="V178" s="410">
        <f t="shared" si="624"/>
        <v>2665000</v>
      </c>
      <c r="W178" s="412"/>
      <c r="X178" s="410">
        <f t="shared" si="625"/>
        <v>2665000</v>
      </c>
      <c r="Y178" s="412"/>
      <c r="Z178" s="412"/>
      <c r="AA178" s="410">
        <f t="shared" si="576"/>
        <v>0</v>
      </c>
      <c r="AB178" s="412"/>
      <c r="AC178" s="410">
        <f t="shared" si="626"/>
        <v>0</v>
      </c>
      <c r="AD178" s="412"/>
      <c r="AE178" s="410">
        <f t="shared" si="627"/>
        <v>0</v>
      </c>
      <c r="AF178" s="412"/>
      <c r="AG178" s="410">
        <f t="shared" si="633"/>
        <v>0</v>
      </c>
      <c r="AH178" s="412"/>
      <c r="AI178" s="412"/>
      <c r="AJ178" s="412"/>
      <c r="AK178" s="412"/>
      <c r="AL178" s="410">
        <f t="shared" si="580"/>
        <v>0</v>
      </c>
      <c r="AM178" s="412"/>
      <c r="AN178" s="410">
        <f t="shared" si="629"/>
        <v>0</v>
      </c>
      <c r="AO178" s="412"/>
      <c r="AP178" s="410">
        <f t="shared" si="630"/>
        <v>0</v>
      </c>
      <c r="AQ178" s="412"/>
      <c r="AR178" s="410">
        <f t="shared" si="631"/>
        <v>0</v>
      </c>
    </row>
    <row r="179" spans="1:44" s="389" customFormat="1" ht="33" hidden="1" customHeight="1" x14ac:dyDescent="0.25">
      <c r="A179" s="416" t="s">
        <v>763</v>
      </c>
      <c r="B179" s="412">
        <v>2928000</v>
      </c>
      <c r="C179" s="412"/>
      <c r="D179" s="412">
        <f t="shared" si="634"/>
        <v>2928000</v>
      </c>
      <c r="E179" s="412"/>
      <c r="F179" s="412"/>
      <c r="G179" s="412"/>
      <c r="H179" s="412">
        <f t="shared" ref="H179:H191" si="635">D179+G179</f>
        <v>2928000</v>
      </c>
      <c r="I179" s="412"/>
      <c r="J179" s="410">
        <f t="shared" si="403"/>
        <v>2928000</v>
      </c>
      <c r="K179" s="412"/>
      <c r="L179" s="410">
        <f t="shared" si="619"/>
        <v>2928000</v>
      </c>
      <c r="M179" s="412"/>
      <c r="N179" s="410">
        <f t="shared" si="620"/>
        <v>2928000</v>
      </c>
      <c r="O179" s="412"/>
      <c r="P179" s="410">
        <f t="shared" si="621"/>
        <v>2928000</v>
      </c>
      <c r="Q179" s="412"/>
      <c r="R179" s="410">
        <f t="shared" si="622"/>
        <v>2928000</v>
      </c>
      <c r="S179" s="412"/>
      <c r="T179" s="410">
        <f t="shared" si="623"/>
        <v>2928000</v>
      </c>
      <c r="U179" s="412"/>
      <c r="V179" s="410">
        <f t="shared" si="624"/>
        <v>2928000</v>
      </c>
      <c r="W179" s="412"/>
      <c r="X179" s="410">
        <f t="shared" si="625"/>
        <v>2928000</v>
      </c>
      <c r="Y179" s="412"/>
      <c r="Z179" s="412"/>
      <c r="AA179" s="410">
        <f t="shared" si="576"/>
        <v>0</v>
      </c>
      <c r="AB179" s="412"/>
      <c r="AC179" s="410">
        <f t="shared" si="626"/>
        <v>0</v>
      </c>
      <c r="AD179" s="412"/>
      <c r="AE179" s="410">
        <f t="shared" si="627"/>
        <v>0</v>
      </c>
      <c r="AF179" s="412"/>
      <c r="AG179" s="410">
        <f t="shared" si="633"/>
        <v>0</v>
      </c>
      <c r="AH179" s="412"/>
      <c r="AI179" s="412"/>
      <c r="AJ179" s="412"/>
      <c r="AK179" s="412"/>
      <c r="AL179" s="410">
        <f t="shared" si="580"/>
        <v>0</v>
      </c>
      <c r="AM179" s="412"/>
      <c r="AN179" s="410">
        <f t="shared" si="629"/>
        <v>0</v>
      </c>
      <c r="AO179" s="412"/>
      <c r="AP179" s="410">
        <f t="shared" si="630"/>
        <v>0</v>
      </c>
      <c r="AQ179" s="412"/>
      <c r="AR179" s="410">
        <f t="shared" si="631"/>
        <v>0</v>
      </c>
    </row>
    <row r="180" spans="1:44" s="389" customFormat="1" ht="29.4" hidden="1" customHeight="1" x14ac:dyDescent="0.25">
      <c r="A180" s="416" t="s">
        <v>770</v>
      </c>
      <c r="B180" s="412"/>
      <c r="C180" s="412">
        <v>640000</v>
      </c>
      <c r="D180" s="412">
        <f t="shared" si="634"/>
        <v>640000</v>
      </c>
      <c r="E180" s="412"/>
      <c r="F180" s="412"/>
      <c r="G180" s="412"/>
      <c r="H180" s="412">
        <f t="shared" si="635"/>
        <v>640000</v>
      </c>
      <c r="I180" s="412"/>
      <c r="J180" s="410">
        <f t="shared" si="403"/>
        <v>640000</v>
      </c>
      <c r="K180" s="412"/>
      <c r="L180" s="410">
        <f t="shared" si="619"/>
        <v>640000</v>
      </c>
      <c r="M180" s="412"/>
      <c r="N180" s="410">
        <f t="shared" si="620"/>
        <v>640000</v>
      </c>
      <c r="O180" s="412"/>
      <c r="P180" s="410">
        <f t="shared" si="621"/>
        <v>640000</v>
      </c>
      <c r="Q180" s="412"/>
      <c r="R180" s="410">
        <f t="shared" si="622"/>
        <v>640000</v>
      </c>
      <c r="S180" s="412"/>
      <c r="T180" s="410">
        <f t="shared" si="623"/>
        <v>640000</v>
      </c>
      <c r="U180" s="412"/>
      <c r="V180" s="410">
        <f t="shared" si="624"/>
        <v>640000</v>
      </c>
      <c r="W180" s="412"/>
      <c r="X180" s="410">
        <f t="shared" si="625"/>
        <v>640000</v>
      </c>
      <c r="Y180" s="412"/>
      <c r="Z180" s="412"/>
      <c r="AA180" s="410">
        <f t="shared" si="576"/>
        <v>0</v>
      </c>
      <c r="AB180" s="412"/>
      <c r="AC180" s="410">
        <f t="shared" si="626"/>
        <v>0</v>
      </c>
      <c r="AD180" s="412"/>
      <c r="AE180" s="410">
        <f t="shared" si="627"/>
        <v>0</v>
      </c>
      <c r="AF180" s="412"/>
      <c r="AG180" s="410">
        <f t="shared" si="633"/>
        <v>0</v>
      </c>
      <c r="AH180" s="412"/>
      <c r="AI180" s="412"/>
      <c r="AJ180" s="412"/>
      <c r="AK180" s="412"/>
      <c r="AL180" s="410">
        <f t="shared" si="580"/>
        <v>0</v>
      </c>
      <c r="AM180" s="412"/>
      <c r="AN180" s="410">
        <f t="shared" si="629"/>
        <v>0</v>
      </c>
      <c r="AO180" s="412"/>
      <c r="AP180" s="410">
        <f t="shared" si="630"/>
        <v>0</v>
      </c>
      <c r="AQ180" s="412"/>
      <c r="AR180" s="410">
        <f t="shared" si="631"/>
        <v>0</v>
      </c>
    </row>
    <row r="181" spans="1:44" s="389" customFormat="1" ht="32.25" hidden="1" customHeight="1" x14ac:dyDescent="0.25">
      <c r="A181" s="429" t="s">
        <v>932</v>
      </c>
      <c r="B181" s="412">
        <v>2809000</v>
      </c>
      <c r="C181" s="412"/>
      <c r="D181" s="412">
        <f t="shared" si="634"/>
        <v>2809000</v>
      </c>
      <c r="E181" s="412"/>
      <c r="F181" s="412"/>
      <c r="G181" s="412"/>
      <c r="H181" s="412">
        <f t="shared" si="635"/>
        <v>2809000</v>
      </c>
      <c r="I181" s="412"/>
      <c r="J181" s="410">
        <f t="shared" si="403"/>
        <v>2809000</v>
      </c>
      <c r="K181" s="412"/>
      <c r="L181" s="410">
        <f t="shared" si="619"/>
        <v>2809000</v>
      </c>
      <c r="M181" s="412"/>
      <c r="N181" s="410">
        <f t="shared" si="620"/>
        <v>2809000</v>
      </c>
      <c r="O181" s="412"/>
      <c r="P181" s="410">
        <f t="shared" si="621"/>
        <v>2809000</v>
      </c>
      <c r="Q181" s="412"/>
      <c r="R181" s="410">
        <f t="shared" si="622"/>
        <v>2809000</v>
      </c>
      <c r="S181" s="412"/>
      <c r="T181" s="410">
        <f t="shared" si="623"/>
        <v>2809000</v>
      </c>
      <c r="U181" s="412"/>
      <c r="V181" s="410">
        <f t="shared" si="624"/>
        <v>2809000</v>
      </c>
      <c r="W181" s="412"/>
      <c r="X181" s="410">
        <f t="shared" si="625"/>
        <v>2809000</v>
      </c>
      <c r="Y181" s="412"/>
      <c r="Z181" s="412"/>
      <c r="AA181" s="410">
        <f t="shared" si="576"/>
        <v>0</v>
      </c>
      <c r="AB181" s="412"/>
      <c r="AC181" s="410">
        <f t="shared" si="626"/>
        <v>0</v>
      </c>
      <c r="AD181" s="412"/>
      <c r="AE181" s="410">
        <f t="shared" si="627"/>
        <v>0</v>
      </c>
      <c r="AF181" s="412"/>
      <c r="AG181" s="410">
        <f t="shared" si="633"/>
        <v>0</v>
      </c>
      <c r="AH181" s="412"/>
      <c r="AI181" s="412"/>
      <c r="AJ181" s="412"/>
      <c r="AK181" s="412"/>
      <c r="AL181" s="410">
        <f t="shared" si="580"/>
        <v>0</v>
      </c>
      <c r="AM181" s="412"/>
      <c r="AN181" s="410">
        <f t="shared" si="629"/>
        <v>0</v>
      </c>
      <c r="AO181" s="412"/>
      <c r="AP181" s="410">
        <f t="shared" si="630"/>
        <v>0</v>
      </c>
      <c r="AQ181" s="412"/>
      <c r="AR181" s="410">
        <f t="shared" si="631"/>
        <v>0</v>
      </c>
    </row>
    <row r="182" spans="1:44" s="389" customFormat="1" ht="31.95" hidden="1" customHeight="1" x14ac:dyDescent="0.25">
      <c r="A182" s="429" t="s">
        <v>942</v>
      </c>
      <c r="B182" s="412"/>
      <c r="C182" s="412">
        <v>10000000</v>
      </c>
      <c r="D182" s="412">
        <f t="shared" si="634"/>
        <v>10000000</v>
      </c>
      <c r="E182" s="412"/>
      <c r="F182" s="412"/>
      <c r="G182" s="412"/>
      <c r="H182" s="412">
        <f t="shared" si="635"/>
        <v>10000000</v>
      </c>
      <c r="I182" s="412"/>
      <c r="J182" s="410">
        <f t="shared" si="403"/>
        <v>10000000</v>
      </c>
      <c r="K182" s="412"/>
      <c r="L182" s="410">
        <f t="shared" si="619"/>
        <v>10000000</v>
      </c>
      <c r="M182" s="412"/>
      <c r="N182" s="410">
        <f t="shared" si="620"/>
        <v>10000000</v>
      </c>
      <c r="O182" s="412"/>
      <c r="P182" s="410">
        <f t="shared" si="621"/>
        <v>10000000</v>
      </c>
      <c r="Q182" s="412">
        <v>-10000000</v>
      </c>
      <c r="R182" s="410">
        <f t="shared" si="622"/>
        <v>0</v>
      </c>
      <c r="S182" s="412"/>
      <c r="T182" s="410">
        <f t="shared" si="623"/>
        <v>0</v>
      </c>
      <c r="U182" s="412"/>
      <c r="V182" s="410">
        <f t="shared" si="624"/>
        <v>0</v>
      </c>
      <c r="W182" s="412"/>
      <c r="X182" s="410">
        <f t="shared" si="625"/>
        <v>0</v>
      </c>
      <c r="Y182" s="412"/>
      <c r="Z182" s="412"/>
      <c r="AA182" s="410">
        <f t="shared" ref="AA182:AA197" si="636">Y182+Z182</f>
        <v>0</v>
      </c>
      <c r="AB182" s="412"/>
      <c r="AC182" s="410">
        <f t="shared" si="626"/>
        <v>0</v>
      </c>
      <c r="AD182" s="412"/>
      <c r="AE182" s="410">
        <f t="shared" si="627"/>
        <v>0</v>
      </c>
      <c r="AF182" s="412"/>
      <c r="AG182" s="410">
        <f t="shared" si="633"/>
        <v>0</v>
      </c>
      <c r="AH182" s="412"/>
      <c r="AI182" s="412"/>
      <c r="AJ182" s="412"/>
      <c r="AK182" s="412"/>
      <c r="AL182" s="410">
        <f t="shared" si="580"/>
        <v>0</v>
      </c>
      <c r="AM182" s="412"/>
      <c r="AN182" s="410">
        <f t="shared" si="629"/>
        <v>0</v>
      </c>
      <c r="AO182" s="412"/>
      <c r="AP182" s="410">
        <f t="shared" si="630"/>
        <v>0</v>
      </c>
      <c r="AQ182" s="412"/>
      <c r="AR182" s="410">
        <f t="shared" si="631"/>
        <v>0</v>
      </c>
    </row>
    <row r="183" spans="1:44" s="389" customFormat="1" ht="48" hidden="1" customHeight="1" x14ac:dyDescent="0.25">
      <c r="A183" s="429" t="s">
        <v>931</v>
      </c>
      <c r="B183" s="412"/>
      <c r="C183" s="412">
        <v>6014000</v>
      </c>
      <c r="D183" s="412">
        <f t="shared" si="634"/>
        <v>6014000</v>
      </c>
      <c r="E183" s="412"/>
      <c r="F183" s="412">
        <v>5000000</v>
      </c>
      <c r="G183" s="412"/>
      <c r="H183" s="412">
        <f t="shared" si="635"/>
        <v>6014000</v>
      </c>
      <c r="I183" s="412"/>
      <c r="J183" s="410">
        <f t="shared" ref="J183:J253" si="637">H183+I183</f>
        <v>6014000</v>
      </c>
      <c r="K183" s="412"/>
      <c r="L183" s="410">
        <f t="shared" si="619"/>
        <v>6014000</v>
      </c>
      <c r="M183" s="412"/>
      <c r="N183" s="410">
        <f t="shared" si="620"/>
        <v>6014000</v>
      </c>
      <c r="O183" s="412"/>
      <c r="P183" s="410">
        <f t="shared" si="621"/>
        <v>6014000</v>
      </c>
      <c r="Q183" s="412">
        <v>5215000</v>
      </c>
      <c r="R183" s="410">
        <f t="shared" si="622"/>
        <v>11229000</v>
      </c>
      <c r="S183" s="412"/>
      <c r="T183" s="410">
        <f t="shared" si="623"/>
        <v>11229000</v>
      </c>
      <c r="U183" s="412"/>
      <c r="V183" s="410">
        <f t="shared" si="624"/>
        <v>11229000</v>
      </c>
      <c r="W183" s="412"/>
      <c r="X183" s="410">
        <f t="shared" si="625"/>
        <v>11229000</v>
      </c>
      <c r="Y183" s="412">
        <f>E183+F183</f>
        <v>5000000</v>
      </c>
      <c r="Z183" s="412"/>
      <c r="AA183" s="410">
        <f t="shared" si="636"/>
        <v>5000000</v>
      </c>
      <c r="AB183" s="412"/>
      <c r="AC183" s="410">
        <f t="shared" si="626"/>
        <v>5000000</v>
      </c>
      <c r="AD183" s="412"/>
      <c r="AE183" s="410">
        <f t="shared" si="627"/>
        <v>5000000</v>
      </c>
      <c r="AF183" s="412"/>
      <c r="AG183" s="410">
        <f t="shared" si="633"/>
        <v>5000000</v>
      </c>
      <c r="AH183" s="412"/>
      <c r="AI183" s="412">
        <v>5800000</v>
      </c>
      <c r="AJ183" s="412">
        <f t="shared" si="632"/>
        <v>5800000</v>
      </c>
      <c r="AK183" s="412"/>
      <c r="AL183" s="410">
        <f t="shared" si="580"/>
        <v>5800000</v>
      </c>
      <c r="AM183" s="412"/>
      <c r="AN183" s="410">
        <f t="shared" si="629"/>
        <v>5800000</v>
      </c>
      <c r="AO183" s="412"/>
      <c r="AP183" s="410">
        <f t="shared" si="630"/>
        <v>5800000</v>
      </c>
      <c r="AQ183" s="412"/>
      <c r="AR183" s="410">
        <f t="shared" si="631"/>
        <v>5800000</v>
      </c>
    </row>
    <row r="184" spans="1:44" s="389" customFormat="1" ht="33" hidden="1" customHeight="1" x14ac:dyDescent="0.25">
      <c r="A184" s="429" t="s">
        <v>930</v>
      </c>
      <c r="B184" s="412">
        <v>752000</v>
      </c>
      <c r="C184" s="412">
        <v>1840000</v>
      </c>
      <c r="D184" s="412">
        <f t="shared" si="634"/>
        <v>2592000</v>
      </c>
      <c r="E184" s="412"/>
      <c r="F184" s="412"/>
      <c r="G184" s="412"/>
      <c r="H184" s="412">
        <f t="shared" si="635"/>
        <v>2592000</v>
      </c>
      <c r="I184" s="412"/>
      <c r="J184" s="410">
        <f t="shared" si="637"/>
        <v>2592000</v>
      </c>
      <c r="K184" s="412"/>
      <c r="L184" s="410">
        <f t="shared" si="619"/>
        <v>2592000</v>
      </c>
      <c r="M184" s="412"/>
      <c r="N184" s="410">
        <f t="shared" si="620"/>
        <v>2592000</v>
      </c>
      <c r="O184" s="412"/>
      <c r="P184" s="410">
        <f t="shared" si="621"/>
        <v>2592000</v>
      </c>
      <c r="Q184" s="412">
        <v>-1152000</v>
      </c>
      <c r="R184" s="410">
        <f t="shared" si="622"/>
        <v>1440000</v>
      </c>
      <c r="S184" s="412"/>
      <c r="T184" s="410">
        <f t="shared" si="623"/>
        <v>1440000</v>
      </c>
      <c r="U184" s="412"/>
      <c r="V184" s="410">
        <f t="shared" si="624"/>
        <v>1440000</v>
      </c>
      <c r="W184" s="412"/>
      <c r="X184" s="410">
        <f t="shared" si="625"/>
        <v>1440000</v>
      </c>
      <c r="Y184" s="412"/>
      <c r="Z184" s="412"/>
      <c r="AA184" s="410">
        <f t="shared" si="636"/>
        <v>0</v>
      </c>
      <c r="AB184" s="412"/>
      <c r="AC184" s="410">
        <f t="shared" si="626"/>
        <v>0</v>
      </c>
      <c r="AD184" s="412"/>
      <c r="AE184" s="410">
        <f t="shared" si="627"/>
        <v>0</v>
      </c>
      <c r="AF184" s="412"/>
      <c r="AG184" s="410">
        <f t="shared" si="633"/>
        <v>0</v>
      </c>
      <c r="AH184" s="412"/>
      <c r="AI184" s="412"/>
      <c r="AJ184" s="412"/>
      <c r="AK184" s="412"/>
      <c r="AL184" s="410">
        <f t="shared" si="580"/>
        <v>0</v>
      </c>
      <c r="AM184" s="412"/>
      <c r="AN184" s="410">
        <f t="shared" si="629"/>
        <v>0</v>
      </c>
      <c r="AO184" s="412"/>
      <c r="AP184" s="410">
        <f t="shared" si="630"/>
        <v>0</v>
      </c>
      <c r="AQ184" s="412"/>
      <c r="AR184" s="410">
        <f t="shared" si="631"/>
        <v>0</v>
      </c>
    </row>
    <row r="185" spans="1:44" s="399" customFormat="1" ht="19.5" hidden="1" customHeight="1" x14ac:dyDescent="0.25">
      <c r="A185" s="443" t="s">
        <v>675</v>
      </c>
      <c r="B185" s="406">
        <f>SUM(B186)</f>
        <v>1680000</v>
      </c>
      <c r="C185" s="406"/>
      <c r="D185" s="406">
        <f t="shared" ref="D185:D192" si="638">B185+C185</f>
        <v>1680000</v>
      </c>
      <c r="E185" s="406"/>
      <c r="F185" s="406"/>
      <c r="G185" s="406"/>
      <c r="H185" s="406">
        <f t="shared" ref="H185" si="639">H186</f>
        <v>1680000</v>
      </c>
      <c r="I185" s="406">
        <f t="shared" ref="I185:M185" si="640">I186</f>
        <v>0</v>
      </c>
      <c r="J185" s="406">
        <f t="shared" ref="J185:AR185" si="641">J186</f>
        <v>1680000</v>
      </c>
      <c r="K185" s="406">
        <f t="shared" si="640"/>
        <v>0</v>
      </c>
      <c r="L185" s="406">
        <f t="shared" si="641"/>
        <v>1680000</v>
      </c>
      <c r="M185" s="406">
        <f t="shared" si="640"/>
        <v>0</v>
      </c>
      <c r="N185" s="406">
        <f t="shared" si="641"/>
        <v>1680000</v>
      </c>
      <c r="O185" s="406"/>
      <c r="P185" s="406">
        <f t="shared" si="641"/>
        <v>1680000</v>
      </c>
      <c r="Q185" s="406">
        <f t="shared" si="641"/>
        <v>0</v>
      </c>
      <c r="R185" s="406">
        <f t="shared" si="641"/>
        <v>1680000</v>
      </c>
      <c r="S185" s="406">
        <f t="shared" si="641"/>
        <v>0</v>
      </c>
      <c r="T185" s="406">
        <f t="shared" si="641"/>
        <v>1680000</v>
      </c>
      <c r="U185" s="406">
        <f t="shared" si="641"/>
        <v>0</v>
      </c>
      <c r="V185" s="406">
        <f t="shared" si="641"/>
        <v>1680000</v>
      </c>
      <c r="W185" s="406">
        <f t="shared" si="641"/>
        <v>0</v>
      </c>
      <c r="X185" s="406">
        <f t="shared" si="641"/>
        <v>1680000</v>
      </c>
      <c r="Y185" s="406">
        <f t="shared" si="641"/>
        <v>0</v>
      </c>
      <c r="Z185" s="406">
        <f t="shared" si="641"/>
        <v>0</v>
      </c>
      <c r="AA185" s="406">
        <f t="shared" si="641"/>
        <v>0</v>
      </c>
      <c r="AB185" s="406">
        <f t="shared" si="641"/>
        <v>0</v>
      </c>
      <c r="AC185" s="406">
        <f t="shared" si="641"/>
        <v>0</v>
      </c>
      <c r="AD185" s="406">
        <f t="shared" si="641"/>
        <v>0</v>
      </c>
      <c r="AE185" s="406">
        <f t="shared" si="641"/>
        <v>0</v>
      </c>
      <c r="AF185" s="406">
        <f t="shared" si="641"/>
        <v>0</v>
      </c>
      <c r="AG185" s="406">
        <f t="shared" si="641"/>
        <v>0</v>
      </c>
      <c r="AH185" s="406">
        <f t="shared" si="641"/>
        <v>0</v>
      </c>
      <c r="AI185" s="406">
        <f t="shared" si="641"/>
        <v>0</v>
      </c>
      <c r="AJ185" s="406">
        <f t="shared" si="641"/>
        <v>0</v>
      </c>
      <c r="AK185" s="406">
        <f t="shared" si="641"/>
        <v>0</v>
      </c>
      <c r="AL185" s="406">
        <f t="shared" si="641"/>
        <v>0</v>
      </c>
      <c r="AM185" s="406">
        <f t="shared" si="641"/>
        <v>0</v>
      </c>
      <c r="AN185" s="406">
        <f t="shared" si="641"/>
        <v>0</v>
      </c>
      <c r="AO185" s="406">
        <f t="shared" si="641"/>
        <v>0</v>
      </c>
      <c r="AP185" s="406">
        <f t="shared" si="641"/>
        <v>0</v>
      </c>
      <c r="AQ185" s="406">
        <f t="shared" si="641"/>
        <v>0</v>
      </c>
      <c r="AR185" s="406">
        <f t="shared" si="641"/>
        <v>0</v>
      </c>
    </row>
    <row r="186" spans="1:44" s="389" customFormat="1" ht="33.75" hidden="1" customHeight="1" x14ac:dyDescent="0.25">
      <c r="A186" s="429" t="s">
        <v>939</v>
      </c>
      <c r="B186" s="412">
        <v>1680000</v>
      </c>
      <c r="C186" s="412"/>
      <c r="D186" s="412">
        <f t="shared" si="638"/>
        <v>1680000</v>
      </c>
      <c r="E186" s="412"/>
      <c r="F186" s="412"/>
      <c r="G186" s="412"/>
      <c r="H186" s="412">
        <f t="shared" si="635"/>
        <v>1680000</v>
      </c>
      <c r="I186" s="412"/>
      <c r="J186" s="410">
        <f t="shared" si="637"/>
        <v>1680000</v>
      </c>
      <c r="K186" s="412"/>
      <c r="L186" s="410">
        <f t="shared" ref="L186" si="642">J186+K186</f>
        <v>1680000</v>
      </c>
      <c r="M186" s="412"/>
      <c r="N186" s="410">
        <f>L186+M186</f>
        <v>1680000</v>
      </c>
      <c r="O186" s="412"/>
      <c r="P186" s="410">
        <f t="shared" ref="P186" si="643">N186+O186</f>
        <v>1680000</v>
      </c>
      <c r="Q186" s="412"/>
      <c r="R186" s="410">
        <f>P186+Q186</f>
        <v>1680000</v>
      </c>
      <c r="S186" s="412"/>
      <c r="T186" s="410">
        <f>R186+S186</f>
        <v>1680000</v>
      </c>
      <c r="U186" s="412"/>
      <c r="V186" s="410">
        <f>T186+U186</f>
        <v>1680000</v>
      </c>
      <c r="W186" s="412"/>
      <c r="X186" s="410">
        <f>V186+W186</f>
        <v>1680000</v>
      </c>
      <c r="Y186" s="412"/>
      <c r="Z186" s="412"/>
      <c r="AA186" s="410">
        <f t="shared" si="636"/>
        <v>0</v>
      </c>
      <c r="AB186" s="412"/>
      <c r="AC186" s="410">
        <f t="shared" ref="AC186" si="644">AA186+AB186</f>
        <v>0</v>
      </c>
      <c r="AD186" s="412"/>
      <c r="AE186" s="410">
        <f t="shared" ref="AE186" si="645">AC186+AD186</f>
        <v>0</v>
      </c>
      <c r="AF186" s="412"/>
      <c r="AG186" s="410">
        <f t="shared" ref="AG186" si="646">AE186+AF186</f>
        <v>0</v>
      </c>
      <c r="AH186" s="412"/>
      <c r="AI186" s="412"/>
      <c r="AJ186" s="412"/>
      <c r="AK186" s="412"/>
      <c r="AL186" s="410">
        <f t="shared" si="580"/>
        <v>0</v>
      </c>
      <c r="AM186" s="412"/>
      <c r="AN186" s="410">
        <f t="shared" ref="AN186" si="647">AL186+AM186</f>
        <v>0</v>
      </c>
      <c r="AO186" s="412"/>
      <c r="AP186" s="410">
        <f t="shared" ref="AP186" si="648">AN186+AO186</f>
        <v>0</v>
      </c>
      <c r="AQ186" s="412"/>
      <c r="AR186" s="410">
        <f t="shared" ref="AR186" si="649">AP186+AQ186</f>
        <v>0</v>
      </c>
    </row>
    <row r="187" spans="1:44" s="399" customFormat="1" ht="17.25" hidden="1" customHeight="1" x14ac:dyDescent="0.25">
      <c r="A187" s="443" t="s">
        <v>676</v>
      </c>
      <c r="B187" s="406">
        <f>SUM(B188:B189)</f>
        <v>14000000</v>
      </c>
      <c r="C187" s="406"/>
      <c r="D187" s="406">
        <f t="shared" si="638"/>
        <v>14000000</v>
      </c>
      <c r="E187" s="406">
        <f>SUM(E188:E189)</f>
        <v>19000000</v>
      </c>
      <c r="F187" s="406"/>
      <c r="G187" s="406"/>
      <c r="H187" s="406">
        <f t="shared" ref="H187" si="650">SUM(H188:H189)</f>
        <v>14000000</v>
      </c>
      <c r="I187" s="406">
        <f t="shared" ref="I187:L187" si="651">SUM(I188:I189)</f>
        <v>0</v>
      </c>
      <c r="J187" s="406">
        <f t="shared" ref="J187:AL187" si="652">SUM(J188:J189)</f>
        <v>14000000</v>
      </c>
      <c r="K187" s="406">
        <f t="shared" si="651"/>
        <v>0</v>
      </c>
      <c r="L187" s="406">
        <f t="shared" si="651"/>
        <v>14000000</v>
      </c>
      <c r="M187" s="406">
        <f t="shared" ref="M187:N187" si="653">SUM(M188:M189)</f>
        <v>0</v>
      </c>
      <c r="N187" s="406">
        <f t="shared" si="653"/>
        <v>14000000</v>
      </c>
      <c r="O187" s="406"/>
      <c r="P187" s="406">
        <f t="shared" ref="P187:R187" si="654">SUM(P188:P189)</f>
        <v>14000000</v>
      </c>
      <c r="Q187" s="406">
        <f t="shared" si="654"/>
        <v>1000000</v>
      </c>
      <c r="R187" s="406">
        <f t="shared" si="654"/>
        <v>15000000</v>
      </c>
      <c r="S187" s="406">
        <f t="shared" ref="S187:T187" si="655">SUM(S188:S189)</f>
        <v>0</v>
      </c>
      <c r="T187" s="406">
        <f t="shared" si="655"/>
        <v>15000000</v>
      </c>
      <c r="U187" s="406">
        <f t="shared" ref="U187:V187" si="656">SUM(U188:U189)</f>
        <v>0</v>
      </c>
      <c r="V187" s="406">
        <f t="shared" si="656"/>
        <v>15000000</v>
      </c>
      <c r="W187" s="406">
        <f t="shared" ref="W187:X187" si="657">SUM(W188:W189)</f>
        <v>0</v>
      </c>
      <c r="X187" s="406">
        <f t="shared" si="657"/>
        <v>15000000</v>
      </c>
      <c r="Y187" s="406">
        <f t="shared" si="652"/>
        <v>19000000</v>
      </c>
      <c r="Z187" s="406">
        <f t="shared" si="652"/>
        <v>0</v>
      </c>
      <c r="AA187" s="406">
        <f t="shared" si="652"/>
        <v>19000000</v>
      </c>
      <c r="AB187" s="406">
        <f t="shared" ref="AB187:AC187" si="658">SUM(AB188:AB189)</f>
        <v>0</v>
      </c>
      <c r="AC187" s="406">
        <f t="shared" si="658"/>
        <v>19000000</v>
      </c>
      <c r="AD187" s="406">
        <f t="shared" ref="AD187:AE187" si="659">SUM(AD188:AD189)</f>
        <v>0</v>
      </c>
      <c r="AE187" s="406">
        <f t="shared" si="659"/>
        <v>19000000</v>
      </c>
      <c r="AF187" s="406">
        <f t="shared" ref="AF187:AG187" si="660">SUM(AF188:AF189)</f>
        <v>0</v>
      </c>
      <c r="AG187" s="406">
        <f t="shared" si="660"/>
        <v>19000000</v>
      </c>
      <c r="AH187" s="406">
        <f t="shared" si="652"/>
        <v>0</v>
      </c>
      <c r="AI187" s="406">
        <f t="shared" si="652"/>
        <v>0</v>
      </c>
      <c r="AJ187" s="406">
        <f t="shared" si="652"/>
        <v>0</v>
      </c>
      <c r="AK187" s="406">
        <f t="shared" si="652"/>
        <v>0</v>
      </c>
      <c r="AL187" s="406">
        <f t="shared" si="652"/>
        <v>0</v>
      </c>
      <c r="AM187" s="406">
        <f t="shared" ref="AM187:AN187" si="661">SUM(AM188:AM189)</f>
        <v>0</v>
      </c>
      <c r="AN187" s="406">
        <f t="shared" si="661"/>
        <v>0</v>
      </c>
      <c r="AO187" s="406">
        <f t="shared" ref="AO187:AP187" si="662">SUM(AO188:AO189)</f>
        <v>0</v>
      </c>
      <c r="AP187" s="406">
        <f t="shared" si="662"/>
        <v>0</v>
      </c>
      <c r="AQ187" s="406">
        <f t="shared" ref="AQ187:AR187" si="663">SUM(AQ188:AQ189)</f>
        <v>0</v>
      </c>
      <c r="AR187" s="406">
        <f t="shared" si="663"/>
        <v>0</v>
      </c>
    </row>
    <row r="188" spans="1:44" s="389" customFormat="1" ht="35.25" hidden="1" customHeight="1" x14ac:dyDescent="0.25">
      <c r="A188" s="446" t="s">
        <v>690</v>
      </c>
      <c r="B188" s="412">
        <v>9000000</v>
      </c>
      <c r="C188" s="412"/>
      <c r="D188" s="412">
        <f t="shared" si="638"/>
        <v>9000000</v>
      </c>
      <c r="E188" s="412">
        <v>15000000</v>
      </c>
      <c r="F188" s="412"/>
      <c r="G188" s="412"/>
      <c r="H188" s="412">
        <f t="shared" si="635"/>
        <v>9000000</v>
      </c>
      <c r="I188" s="412"/>
      <c r="J188" s="410">
        <f t="shared" si="637"/>
        <v>9000000</v>
      </c>
      <c r="K188" s="412"/>
      <c r="L188" s="410">
        <f t="shared" ref="L188:L189" si="664">J188+K188</f>
        <v>9000000</v>
      </c>
      <c r="M188" s="412"/>
      <c r="N188" s="410">
        <f>L188+M188</f>
        <v>9000000</v>
      </c>
      <c r="O188" s="412"/>
      <c r="P188" s="410">
        <f t="shared" ref="P188:P189" si="665">N188+O188</f>
        <v>9000000</v>
      </c>
      <c r="Q188" s="412">
        <v>-3000000</v>
      </c>
      <c r="R188" s="410">
        <f>P188+Q188</f>
        <v>6000000</v>
      </c>
      <c r="S188" s="412"/>
      <c r="T188" s="410">
        <f>R188+S188</f>
        <v>6000000</v>
      </c>
      <c r="U188" s="412"/>
      <c r="V188" s="410">
        <f>T188+U188</f>
        <v>6000000</v>
      </c>
      <c r="W188" s="412"/>
      <c r="X188" s="410">
        <f>V188+W188</f>
        <v>6000000</v>
      </c>
      <c r="Y188" s="412">
        <f>E188+F188</f>
        <v>15000000</v>
      </c>
      <c r="Z188" s="412"/>
      <c r="AA188" s="410">
        <f t="shared" si="636"/>
        <v>15000000</v>
      </c>
      <c r="AB188" s="412"/>
      <c r="AC188" s="410">
        <f t="shared" ref="AC188:AC189" si="666">AA188+AB188</f>
        <v>15000000</v>
      </c>
      <c r="AD188" s="412"/>
      <c r="AE188" s="410">
        <f t="shared" ref="AE188:AE189" si="667">AC188+AD188</f>
        <v>15000000</v>
      </c>
      <c r="AF188" s="412"/>
      <c r="AG188" s="410">
        <f t="shared" ref="AG188:AG189" si="668">AE188+AF188</f>
        <v>15000000</v>
      </c>
      <c r="AH188" s="412"/>
      <c r="AI188" s="412"/>
      <c r="AJ188" s="412"/>
      <c r="AK188" s="412"/>
      <c r="AL188" s="410">
        <f t="shared" si="580"/>
        <v>0</v>
      </c>
      <c r="AM188" s="412"/>
      <c r="AN188" s="410">
        <f t="shared" ref="AN188:AN189" si="669">AL188+AM188</f>
        <v>0</v>
      </c>
      <c r="AO188" s="412"/>
      <c r="AP188" s="410">
        <f t="shared" ref="AP188:AP189" si="670">AN188+AO188</f>
        <v>0</v>
      </c>
      <c r="AQ188" s="412"/>
      <c r="AR188" s="410">
        <f t="shared" ref="AR188:AR189" si="671">AP188+AQ188</f>
        <v>0</v>
      </c>
    </row>
    <row r="189" spans="1:44" s="389" customFormat="1" ht="21" hidden="1" customHeight="1" x14ac:dyDescent="0.25">
      <c r="A189" s="429" t="s">
        <v>713</v>
      </c>
      <c r="B189" s="412">
        <v>5000000</v>
      </c>
      <c r="C189" s="412"/>
      <c r="D189" s="412">
        <f t="shared" si="638"/>
        <v>5000000</v>
      </c>
      <c r="E189" s="412">
        <v>4000000</v>
      </c>
      <c r="F189" s="412"/>
      <c r="G189" s="412"/>
      <c r="H189" s="412">
        <f t="shared" si="635"/>
        <v>5000000</v>
      </c>
      <c r="I189" s="412"/>
      <c r="J189" s="410">
        <f t="shared" si="637"/>
        <v>5000000</v>
      </c>
      <c r="K189" s="412"/>
      <c r="L189" s="410">
        <f t="shared" si="664"/>
        <v>5000000</v>
      </c>
      <c r="M189" s="412"/>
      <c r="N189" s="410">
        <f>L189+M189</f>
        <v>5000000</v>
      </c>
      <c r="O189" s="412"/>
      <c r="P189" s="410">
        <f t="shared" si="665"/>
        <v>5000000</v>
      </c>
      <c r="Q189" s="412">
        <v>4000000</v>
      </c>
      <c r="R189" s="410">
        <f>P189+Q189</f>
        <v>9000000</v>
      </c>
      <c r="S189" s="412"/>
      <c r="T189" s="410">
        <f>R189+S189</f>
        <v>9000000</v>
      </c>
      <c r="U189" s="412"/>
      <c r="V189" s="410">
        <f>T189+U189</f>
        <v>9000000</v>
      </c>
      <c r="W189" s="412"/>
      <c r="X189" s="410">
        <f>V189+W189</f>
        <v>9000000</v>
      </c>
      <c r="Y189" s="412">
        <f>E189+F189</f>
        <v>4000000</v>
      </c>
      <c r="Z189" s="412"/>
      <c r="AA189" s="410">
        <f t="shared" si="636"/>
        <v>4000000</v>
      </c>
      <c r="AB189" s="412"/>
      <c r="AC189" s="410">
        <f t="shared" si="666"/>
        <v>4000000</v>
      </c>
      <c r="AD189" s="412"/>
      <c r="AE189" s="410">
        <f t="shared" si="667"/>
        <v>4000000</v>
      </c>
      <c r="AF189" s="412"/>
      <c r="AG189" s="410">
        <f t="shared" si="668"/>
        <v>4000000</v>
      </c>
      <c r="AH189" s="412"/>
      <c r="AI189" s="412"/>
      <c r="AJ189" s="412"/>
      <c r="AK189" s="412"/>
      <c r="AL189" s="410">
        <f t="shared" si="580"/>
        <v>0</v>
      </c>
      <c r="AM189" s="412"/>
      <c r="AN189" s="410">
        <f t="shared" si="669"/>
        <v>0</v>
      </c>
      <c r="AO189" s="412"/>
      <c r="AP189" s="410">
        <f t="shared" si="670"/>
        <v>0</v>
      </c>
      <c r="AQ189" s="412"/>
      <c r="AR189" s="410">
        <f t="shared" si="671"/>
        <v>0</v>
      </c>
    </row>
    <row r="190" spans="1:44" s="399" customFormat="1" ht="20.25" hidden="1" customHeight="1" x14ac:dyDescent="0.25">
      <c r="A190" s="443" t="s">
        <v>677</v>
      </c>
      <c r="B190" s="406">
        <f>SUM(B191:B191)</f>
        <v>4000000</v>
      </c>
      <c r="C190" s="406">
        <f>C191</f>
        <v>2200000</v>
      </c>
      <c r="D190" s="406">
        <f t="shared" si="638"/>
        <v>6200000</v>
      </c>
      <c r="E190" s="406">
        <f>SUM(E191:E191)</f>
        <v>4000000</v>
      </c>
      <c r="F190" s="406"/>
      <c r="G190" s="406"/>
      <c r="H190" s="406">
        <f>H191</f>
        <v>6200000</v>
      </c>
      <c r="I190" s="406">
        <f>I191</f>
        <v>0</v>
      </c>
      <c r="J190" s="406">
        <f t="shared" ref="J190:AR190" si="672">J191</f>
        <v>6200000</v>
      </c>
      <c r="K190" s="406">
        <f>K191</f>
        <v>9000000</v>
      </c>
      <c r="L190" s="406">
        <f t="shared" si="672"/>
        <v>15200000</v>
      </c>
      <c r="M190" s="406">
        <f>M191</f>
        <v>0</v>
      </c>
      <c r="N190" s="406">
        <f t="shared" si="672"/>
        <v>15200000</v>
      </c>
      <c r="O190" s="406"/>
      <c r="P190" s="406">
        <f t="shared" si="672"/>
        <v>15200000</v>
      </c>
      <c r="Q190" s="406">
        <f t="shared" si="672"/>
        <v>-413000</v>
      </c>
      <c r="R190" s="406">
        <f t="shared" si="672"/>
        <v>14787000</v>
      </c>
      <c r="S190" s="406">
        <f t="shared" si="672"/>
        <v>0</v>
      </c>
      <c r="T190" s="406">
        <f t="shared" si="672"/>
        <v>14787000</v>
      </c>
      <c r="U190" s="406">
        <f t="shared" si="672"/>
        <v>0</v>
      </c>
      <c r="V190" s="406">
        <f t="shared" si="672"/>
        <v>14787000</v>
      </c>
      <c r="W190" s="406">
        <f t="shared" si="672"/>
        <v>0</v>
      </c>
      <c r="X190" s="406">
        <f t="shared" si="672"/>
        <v>14787000</v>
      </c>
      <c r="Y190" s="406">
        <f t="shared" si="672"/>
        <v>4000000</v>
      </c>
      <c r="Z190" s="406">
        <f t="shared" si="672"/>
        <v>0</v>
      </c>
      <c r="AA190" s="406">
        <f t="shared" si="672"/>
        <v>4000000</v>
      </c>
      <c r="AB190" s="406">
        <f t="shared" si="672"/>
        <v>0</v>
      </c>
      <c r="AC190" s="406">
        <f t="shared" si="672"/>
        <v>4000000</v>
      </c>
      <c r="AD190" s="406">
        <f t="shared" si="672"/>
        <v>0</v>
      </c>
      <c r="AE190" s="406">
        <f t="shared" si="672"/>
        <v>4000000</v>
      </c>
      <c r="AF190" s="406">
        <f t="shared" si="672"/>
        <v>0</v>
      </c>
      <c r="AG190" s="406">
        <f t="shared" si="672"/>
        <v>4000000</v>
      </c>
      <c r="AH190" s="406">
        <f t="shared" si="672"/>
        <v>5000000</v>
      </c>
      <c r="AI190" s="406">
        <f t="shared" si="672"/>
        <v>0</v>
      </c>
      <c r="AJ190" s="406">
        <f t="shared" si="672"/>
        <v>5000000</v>
      </c>
      <c r="AK190" s="406">
        <f t="shared" si="672"/>
        <v>0</v>
      </c>
      <c r="AL190" s="406">
        <f t="shared" si="672"/>
        <v>5000000</v>
      </c>
      <c r="AM190" s="406">
        <f t="shared" si="672"/>
        <v>0</v>
      </c>
      <c r="AN190" s="406">
        <f t="shared" si="672"/>
        <v>5000000</v>
      </c>
      <c r="AO190" s="406">
        <f t="shared" si="672"/>
        <v>0</v>
      </c>
      <c r="AP190" s="406">
        <f t="shared" si="672"/>
        <v>5000000</v>
      </c>
      <c r="AQ190" s="406">
        <f t="shared" si="672"/>
        <v>0</v>
      </c>
      <c r="AR190" s="406">
        <f t="shared" si="672"/>
        <v>5000000</v>
      </c>
    </row>
    <row r="191" spans="1:44" s="389" customFormat="1" ht="33" hidden="1" customHeight="1" x14ac:dyDescent="0.25">
      <c r="A191" s="429" t="s">
        <v>929</v>
      </c>
      <c r="B191" s="412">
        <v>4000000</v>
      </c>
      <c r="C191" s="412">
        <v>2200000</v>
      </c>
      <c r="D191" s="412">
        <f t="shared" si="638"/>
        <v>6200000</v>
      </c>
      <c r="E191" s="412">
        <v>4000000</v>
      </c>
      <c r="F191" s="412"/>
      <c r="G191" s="412"/>
      <c r="H191" s="412">
        <f t="shared" si="635"/>
        <v>6200000</v>
      </c>
      <c r="I191" s="412"/>
      <c r="J191" s="410">
        <f t="shared" si="637"/>
        <v>6200000</v>
      </c>
      <c r="K191" s="412">
        <v>9000000</v>
      </c>
      <c r="L191" s="410">
        <f t="shared" ref="L191" si="673">J191+K191</f>
        <v>15200000</v>
      </c>
      <c r="M191" s="412"/>
      <c r="N191" s="410">
        <f>L191+M191</f>
        <v>15200000</v>
      </c>
      <c r="O191" s="412"/>
      <c r="P191" s="410">
        <f t="shared" ref="P191" si="674">N191+O191</f>
        <v>15200000</v>
      </c>
      <c r="Q191" s="412">
        <v>-413000</v>
      </c>
      <c r="R191" s="410">
        <f>P191+Q191</f>
        <v>14787000</v>
      </c>
      <c r="S191" s="412"/>
      <c r="T191" s="410">
        <f>R191+S191</f>
        <v>14787000</v>
      </c>
      <c r="U191" s="412"/>
      <c r="V191" s="410">
        <f>T191+U191</f>
        <v>14787000</v>
      </c>
      <c r="W191" s="412"/>
      <c r="X191" s="410">
        <f>V191+W191</f>
        <v>14787000</v>
      </c>
      <c r="Y191" s="412">
        <f>E191+F191</f>
        <v>4000000</v>
      </c>
      <c r="Z191" s="412"/>
      <c r="AA191" s="410">
        <f t="shared" si="636"/>
        <v>4000000</v>
      </c>
      <c r="AB191" s="412"/>
      <c r="AC191" s="410">
        <f t="shared" ref="AC191" si="675">AA191+AB191</f>
        <v>4000000</v>
      </c>
      <c r="AD191" s="412"/>
      <c r="AE191" s="410">
        <f t="shared" ref="AE191" si="676">AC191+AD191</f>
        <v>4000000</v>
      </c>
      <c r="AF191" s="412"/>
      <c r="AG191" s="410">
        <f t="shared" ref="AG191" si="677">AE191+AF191</f>
        <v>4000000</v>
      </c>
      <c r="AH191" s="412">
        <v>5000000</v>
      </c>
      <c r="AI191" s="412"/>
      <c r="AJ191" s="412">
        <f>AH191+AI191</f>
        <v>5000000</v>
      </c>
      <c r="AK191" s="412"/>
      <c r="AL191" s="410">
        <f t="shared" si="580"/>
        <v>5000000</v>
      </c>
      <c r="AM191" s="412"/>
      <c r="AN191" s="410">
        <f t="shared" ref="AN191" si="678">AL191+AM191</f>
        <v>5000000</v>
      </c>
      <c r="AO191" s="412"/>
      <c r="AP191" s="410">
        <f t="shared" ref="AP191" si="679">AN191+AO191</f>
        <v>5000000</v>
      </c>
      <c r="AQ191" s="412"/>
      <c r="AR191" s="410">
        <f t="shared" ref="AR191" si="680">AP191+AQ191</f>
        <v>5000000</v>
      </c>
    </row>
    <row r="192" spans="1:44" s="399" customFormat="1" ht="20.25" hidden="1" customHeight="1" x14ac:dyDescent="0.25">
      <c r="A192" s="442" t="s">
        <v>687</v>
      </c>
      <c r="B192" s="406">
        <f>SUM(B193:B197)</f>
        <v>3460000</v>
      </c>
      <c r="C192" s="406">
        <f>C193+C194+C195+C196+C197</f>
        <v>5500000</v>
      </c>
      <c r="D192" s="406">
        <f t="shared" si="638"/>
        <v>8960000</v>
      </c>
      <c r="E192" s="406">
        <f>SUM(E193:E197)</f>
        <v>20850000</v>
      </c>
      <c r="F192" s="406">
        <f>F193+F194+F195+F196+F197</f>
        <v>-5450000</v>
      </c>
      <c r="G192" s="406"/>
      <c r="H192" s="406">
        <f>SUM(H193:H197)</f>
        <v>8960000</v>
      </c>
      <c r="I192" s="406">
        <f>SUM(I193:I197)</f>
        <v>0</v>
      </c>
      <c r="J192" s="406">
        <f t="shared" ref="J192:AL192" si="681">SUM(J193:J197)</f>
        <v>8960000</v>
      </c>
      <c r="K192" s="406">
        <f>SUM(K193:K197)</f>
        <v>0</v>
      </c>
      <c r="L192" s="406">
        <f t="shared" ref="L192:N192" si="682">SUM(L193:L197)</f>
        <v>8960000</v>
      </c>
      <c r="M192" s="406">
        <f>SUM(M193:M197)</f>
        <v>0</v>
      </c>
      <c r="N192" s="406">
        <f t="shared" si="682"/>
        <v>8960000</v>
      </c>
      <c r="O192" s="406"/>
      <c r="P192" s="406">
        <f t="shared" ref="P192:R192" si="683">SUM(P193:P197)</f>
        <v>8960000</v>
      </c>
      <c r="Q192" s="406">
        <f t="shared" si="683"/>
        <v>-2940000</v>
      </c>
      <c r="R192" s="406">
        <f t="shared" si="683"/>
        <v>6020000</v>
      </c>
      <c r="S192" s="406">
        <f t="shared" ref="S192:T192" si="684">SUM(S193:S197)</f>
        <v>0</v>
      </c>
      <c r="T192" s="406">
        <f t="shared" si="684"/>
        <v>6020000</v>
      </c>
      <c r="U192" s="406">
        <f t="shared" ref="U192:V192" si="685">SUM(U193:U197)</f>
        <v>0</v>
      </c>
      <c r="V192" s="406">
        <f t="shared" si="685"/>
        <v>6020000</v>
      </c>
      <c r="W192" s="406">
        <f t="shared" ref="W192:X192" si="686">SUM(W193:W197)</f>
        <v>0</v>
      </c>
      <c r="X192" s="406">
        <f t="shared" si="686"/>
        <v>6020000</v>
      </c>
      <c r="Y192" s="406">
        <f t="shared" si="681"/>
        <v>15400000</v>
      </c>
      <c r="Z192" s="406">
        <f t="shared" si="681"/>
        <v>0</v>
      </c>
      <c r="AA192" s="406">
        <f t="shared" si="681"/>
        <v>15400000</v>
      </c>
      <c r="AB192" s="406">
        <f t="shared" ref="AB192:AC192" si="687">SUM(AB193:AB197)</f>
        <v>0</v>
      </c>
      <c r="AC192" s="406">
        <f t="shared" si="687"/>
        <v>15400000</v>
      </c>
      <c r="AD192" s="406">
        <f t="shared" ref="AD192:AE192" si="688">SUM(AD193:AD197)</f>
        <v>0</v>
      </c>
      <c r="AE192" s="406">
        <f t="shared" si="688"/>
        <v>15400000</v>
      </c>
      <c r="AF192" s="406">
        <f t="shared" ref="AF192:AG192" si="689">SUM(AF193:AF197)</f>
        <v>0</v>
      </c>
      <c r="AG192" s="406">
        <f t="shared" si="689"/>
        <v>15400000</v>
      </c>
      <c r="AH192" s="406">
        <f t="shared" si="681"/>
        <v>11000000</v>
      </c>
      <c r="AI192" s="406">
        <f t="shared" si="681"/>
        <v>0</v>
      </c>
      <c r="AJ192" s="406">
        <f t="shared" si="681"/>
        <v>11000000</v>
      </c>
      <c r="AK192" s="406">
        <f t="shared" si="681"/>
        <v>0</v>
      </c>
      <c r="AL192" s="406">
        <f t="shared" si="681"/>
        <v>11000000</v>
      </c>
      <c r="AM192" s="406">
        <f t="shared" ref="AM192:AN192" si="690">SUM(AM193:AM197)</f>
        <v>0</v>
      </c>
      <c r="AN192" s="406">
        <f t="shared" si="690"/>
        <v>11000000</v>
      </c>
      <c r="AO192" s="406">
        <f t="shared" ref="AO192:AP192" si="691">SUM(AO193:AO197)</f>
        <v>0</v>
      </c>
      <c r="AP192" s="406">
        <f t="shared" si="691"/>
        <v>11000000</v>
      </c>
      <c r="AQ192" s="406">
        <f t="shared" ref="AQ192:AR192" si="692">SUM(AQ193:AQ197)</f>
        <v>0</v>
      </c>
      <c r="AR192" s="406">
        <f t="shared" si="692"/>
        <v>11000000</v>
      </c>
    </row>
    <row r="193" spans="1:44" s="389" customFormat="1" ht="32.25" hidden="1" customHeight="1" x14ac:dyDescent="0.25">
      <c r="A193" s="446" t="s">
        <v>714</v>
      </c>
      <c r="B193" s="412"/>
      <c r="C193" s="412"/>
      <c r="D193" s="412"/>
      <c r="E193" s="412"/>
      <c r="F193" s="412"/>
      <c r="G193" s="412"/>
      <c r="H193" s="412"/>
      <c r="I193" s="412"/>
      <c r="J193" s="410">
        <f t="shared" si="637"/>
        <v>0</v>
      </c>
      <c r="K193" s="412"/>
      <c r="L193" s="410">
        <f t="shared" ref="L193:L197" si="693">J193+K193</f>
        <v>0</v>
      </c>
      <c r="M193" s="412"/>
      <c r="N193" s="410">
        <f>L193+M193</f>
        <v>0</v>
      </c>
      <c r="O193" s="412"/>
      <c r="P193" s="410">
        <f t="shared" ref="P193:P197" si="694">N193+O193</f>
        <v>0</v>
      </c>
      <c r="Q193" s="412"/>
      <c r="R193" s="410">
        <f>P193+Q193</f>
        <v>0</v>
      </c>
      <c r="S193" s="412"/>
      <c r="T193" s="410">
        <f>R193+S193</f>
        <v>0</v>
      </c>
      <c r="U193" s="412"/>
      <c r="V193" s="410">
        <f>T193+U193</f>
        <v>0</v>
      </c>
      <c r="W193" s="412"/>
      <c r="X193" s="410">
        <f>V193+W193</f>
        <v>0</v>
      </c>
      <c r="Y193" s="412"/>
      <c r="Z193" s="412"/>
      <c r="AA193" s="410">
        <f t="shared" si="636"/>
        <v>0</v>
      </c>
      <c r="AB193" s="412"/>
      <c r="AC193" s="410">
        <f t="shared" ref="AC193:AC197" si="695">AA193+AB193</f>
        <v>0</v>
      </c>
      <c r="AD193" s="412"/>
      <c r="AE193" s="410">
        <f t="shared" ref="AE193:AE197" si="696">AC193+AD193</f>
        <v>0</v>
      </c>
      <c r="AF193" s="412"/>
      <c r="AG193" s="410">
        <f t="shared" ref="AG193:AG197" si="697">AE193+AF193</f>
        <v>0</v>
      </c>
      <c r="AH193" s="412">
        <v>5800000</v>
      </c>
      <c r="AI193" s="412"/>
      <c r="AJ193" s="412">
        <f>AH193+AI193</f>
        <v>5800000</v>
      </c>
      <c r="AK193" s="412"/>
      <c r="AL193" s="410">
        <f t="shared" si="580"/>
        <v>5800000</v>
      </c>
      <c r="AM193" s="412"/>
      <c r="AN193" s="410">
        <f t="shared" ref="AN193:AN197" si="698">AL193+AM193</f>
        <v>5800000</v>
      </c>
      <c r="AO193" s="412"/>
      <c r="AP193" s="410">
        <f t="shared" ref="AP193:AP197" si="699">AN193+AO193</f>
        <v>5800000</v>
      </c>
      <c r="AQ193" s="412"/>
      <c r="AR193" s="410">
        <f t="shared" ref="AR193:AR197" si="700">AP193+AQ193</f>
        <v>5800000</v>
      </c>
    </row>
    <row r="194" spans="1:44" s="389" customFormat="1" ht="33" hidden="1" customHeight="1" x14ac:dyDescent="0.25">
      <c r="A194" s="446" t="s">
        <v>715</v>
      </c>
      <c r="B194" s="412"/>
      <c r="C194" s="412"/>
      <c r="D194" s="412"/>
      <c r="E194" s="412"/>
      <c r="F194" s="412"/>
      <c r="G194" s="412"/>
      <c r="H194" s="412"/>
      <c r="I194" s="412"/>
      <c r="J194" s="410">
        <f t="shared" si="637"/>
        <v>0</v>
      </c>
      <c r="K194" s="412"/>
      <c r="L194" s="410">
        <f t="shared" si="693"/>
        <v>0</v>
      </c>
      <c r="M194" s="412"/>
      <c r="N194" s="410">
        <f>L194+M194</f>
        <v>0</v>
      </c>
      <c r="O194" s="412"/>
      <c r="P194" s="410">
        <f t="shared" si="694"/>
        <v>0</v>
      </c>
      <c r="Q194" s="412"/>
      <c r="R194" s="410">
        <f>P194+Q194</f>
        <v>0</v>
      </c>
      <c r="S194" s="412"/>
      <c r="T194" s="410">
        <f>R194+S194</f>
        <v>0</v>
      </c>
      <c r="U194" s="412"/>
      <c r="V194" s="410">
        <f>T194+U194</f>
        <v>0</v>
      </c>
      <c r="W194" s="412"/>
      <c r="X194" s="410">
        <f>V194+W194</f>
        <v>0</v>
      </c>
      <c r="Y194" s="412"/>
      <c r="Z194" s="412"/>
      <c r="AA194" s="410">
        <f t="shared" si="636"/>
        <v>0</v>
      </c>
      <c r="AB194" s="412"/>
      <c r="AC194" s="410">
        <f t="shared" si="695"/>
        <v>0</v>
      </c>
      <c r="AD194" s="412"/>
      <c r="AE194" s="410">
        <f t="shared" si="696"/>
        <v>0</v>
      </c>
      <c r="AF194" s="412"/>
      <c r="AG194" s="410">
        <f t="shared" si="697"/>
        <v>0</v>
      </c>
      <c r="AH194" s="412">
        <v>5200000</v>
      </c>
      <c r="AI194" s="412"/>
      <c r="AJ194" s="412">
        <f>AH194+AI194</f>
        <v>5200000</v>
      </c>
      <c r="AK194" s="412"/>
      <c r="AL194" s="410">
        <f t="shared" si="580"/>
        <v>5200000</v>
      </c>
      <c r="AM194" s="412"/>
      <c r="AN194" s="410">
        <f t="shared" si="698"/>
        <v>5200000</v>
      </c>
      <c r="AO194" s="412"/>
      <c r="AP194" s="410">
        <f t="shared" si="699"/>
        <v>5200000</v>
      </c>
      <c r="AQ194" s="412"/>
      <c r="AR194" s="410">
        <f t="shared" si="700"/>
        <v>5200000</v>
      </c>
    </row>
    <row r="195" spans="1:44" s="389" customFormat="1" ht="34.5" hidden="1" customHeight="1" x14ac:dyDescent="0.25">
      <c r="A195" s="446" t="s">
        <v>716</v>
      </c>
      <c r="B195" s="412"/>
      <c r="C195" s="412"/>
      <c r="D195" s="412"/>
      <c r="E195" s="412">
        <v>10000000</v>
      </c>
      <c r="F195" s="412"/>
      <c r="G195" s="412"/>
      <c r="H195" s="412"/>
      <c r="I195" s="412"/>
      <c r="J195" s="410">
        <f t="shared" si="637"/>
        <v>0</v>
      </c>
      <c r="K195" s="412"/>
      <c r="L195" s="410">
        <f t="shared" si="693"/>
        <v>0</v>
      </c>
      <c r="M195" s="412"/>
      <c r="N195" s="410">
        <f>L195+M195</f>
        <v>0</v>
      </c>
      <c r="O195" s="412"/>
      <c r="P195" s="410">
        <f t="shared" si="694"/>
        <v>0</v>
      </c>
      <c r="Q195" s="412"/>
      <c r="R195" s="410">
        <f>P195+Q195</f>
        <v>0</v>
      </c>
      <c r="S195" s="412"/>
      <c r="T195" s="410">
        <f>R195+S195</f>
        <v>0</v>
      </c>
      <c r="U195" s="412"/>
      <c r="V195" s="410">
        <f>T195+U195</f>
        <v>0</v>
      </c>
      <c r="W195" s="412"/>
      <c r="X195" s="410">
        <f>V195+W195</f>
        <v>0</v>
      </c>
      <c r="Y195" s="412">
        <f>E195+F195</f>
        <v>10000000</v>
      </c>
      <c r="Z195" s="412"/>
      <c r="AA195" s="410">
        <f t="shared" si="636"/>
        <v>10000000</v>
      </c>
      <c r="AB195" s="412"/>
      <c r="AC195" s="410">
        <f t="shared" si="695"/>
        <v>10000000</v>
      </c>
      <c r="AD195" s="412"/>
      <c r="AE195" s="410">
        <f t="shared" si="696"/>
        <v>10000000</v>
      </c>
      <c r="AF195" s="412"/>
      <c r="AG195" s="410">
        <f t="shared" si="697"/>
        <v>10000000</v>
      </c>
      <c r="AH195" s="412"/>
      <c r="AI195" s="412"/>
      <c r="AJ195" s="412"/>
      <c r="AK195" s="412"/>
      <c r="AL195" s="410">
        <f t="shared" si="580"/>
        <v>0</v>
      </c>
      <c r="AM195" s="412"/>
      <c r="AN195" s="410">
        <f t="shared" si="698"/>
        <v>0</v>
      </c>
      <c r="AO195" s="412"/>
      <c r="AP195" s="410">
        <f t="shared" si="699"/>
        <v>0</v>
      </c>
      <c r="AQ195" s="412"/>
      <c r="AR195" s="410">
        <f t="shared" si="700"/>
        <v>0</v>
      </c>
    </row>
    <row r="196" spans="1:44" s="389" customFormat="1" ht="34.5" hidden="1" customHeight="1" x14ac:dyDescent="0.25">
      <c r="A196" s="429" t="s">
        <v>928</v>
      </c>
      <c r="B196" s="412">
        <v>3460000</v>
      </c>
      <c r="C196" s="412">
        <v>5500000</v>
      </c>
      <c r="D196" s="412">
        <f>B196+C196</f>
        <v>8960000</v>
      </c>
      <c r="E196" s="412">
        <v>5450000</v>
      </c>
      <c r="F196" s="412">
        <v>-5450000</v>
      </c>
      <c r="G196" s="412"/>
      <c r="H196" s="412">
        <f>D196+G196</f>
        <v>8960000</v>
      </c>
      <c r="I196" s="412"/>
      <c r="J196" s="410">
        <f t="shared" si="637"/>
        <v>8960000</v>
      </c>
      <c r="K196" s="412"/>
      <c r="L196" s="410">
        <f t="shared" si="693"/>
        <v>8960000</v>
      </c>
      <c r="M196" s="412"/>
      <c r="N196" s="410">
        <f>L196+M196</f>
        <v>8960000</v>
      </c>
      <c r="O196" s="412"/>
      <c r="P196" s="410">
        <f t="shared" si="694"/>
        <v>8960000</v>
      </c>
      <c r="Q196" s="412">
        <v>-2940000</v>
      </c>
      <c r="R196" s="410">
        <f>P196+Q196</f>
        <v>6020000</v>
      </c>
      <c r="S196" s="412"/>
      <c r="T196" s="410">
        <f>R196+S196</f>
        <v>6020000</v>
      </c>
      <c r="U196" s="412"/>
      <c r="V196" s="410">
        <f>T196+U196</f>
        <v>6020000</v>
      </c>
      <c r="W196" s="412"/>
      <c r="X196" s="410">
        <f>V196+W196</f>
        <v>6020000</v>
      </c>
      <c r="Y196" s="412"/>
      <c r="Z196" s="412"/>
      <c r="AA196" s="410">
        <f t="shared" si="636"/>
        <v>0</v>
      </c>
      <c r="AB196" s="412"/>
      <c r="AC196" s="410">
        <f t="shared" si="695"/>
        <v>0</v>
      </c>
      <c r="AD196" s="412"/>
      <c r="AE196" s="410">
        <f t="shared" si="696"/>
        <v>0</v>
      </c>
      <c r="AF196" s="412"/>
      <c r="AG196" s="410">
        <f t="shared" si="697"/>
        <v>0</v>
      </c>
      <c r="AH196" s="412"/>
      <c r="AI196" s="412"/>
      <c r="AJ196" s="412"/>
      <c r="AK196" s="412"/>
      <c r="AL196" s="410">
        <f t="shared" si="580"/>
        <v>0</v>
      </c>
      <c r="AM196" s="412"/>
      <c r="AN196" s="410">
        <f t="shared" si="698"/>
        <v>0</v>
      </c>
      <c r="AO196" s="412"/>
      <c r="AP196" s="410">
        <f t="shared" si="699"/>
        <v>0</v>
      </c>
      <c r="AQ196" s="412"/>
      <c r="AR196" s="410">
        <f t="shared" si="700"/>
        <v>0</v>
      </c>
    </row>
    <row r="197" spans="1:44" s="389" customFormat="1" ht="30.75" hidden="1" customHeight="1" x14ac:dyDescent="0.25">
      <c r="A197" s="429" t="s">
        <v>927</v>
      </c>
      <c r="B197" s="412"/>
      <c r="C197" s="412"/>
      <c r="D197" s="412"/>
      <c r="E197" s="412">
        <v>5400000</v>
      </c>
      <c r="F197" s="412"/>
      <c r="G197" s="412"/>
      <c r="H197" s="412"/>
      <c r="I197" s="412"/>
      <c r="J197" s="410">
        <f t="shared" si="637"/>
        <v>0</v>
      </c>
      <c r="K197" s="412"/>
      <c r="L197" s="410">
        <f t="shared" si="693"/>
        <v>0</v>
      </c>
      <c r="M197" s="412"/>
      <c r="N197" s="410">
        <f>L197+M197</f>
        <v>0</v>
      </c>
      <c r="O197" s="412"/>
      <c r="P197" s="410">
        <f t="shared" si="694"/>
        <v>0</v>
      </c>
      <c r="Q197" s="412"/>
      <c r="R197" s="410">
        <f>P197+Q197</f>
        <v>0</v>
      </c>
      <c r="S197" s="412"/>
      <c r="T197" s="410">
        <f>R197+S197</f>
        <v>0</v>
      </c>
      <c r="U197" s="412"/>
      <c r="V197" s="410">
        <f>T197+U197</f>
        <v>0</v>
      </c>
      <c r="W197" s="412"/>
      <c r="X197" s="410">
        <f>V197+W197</f>
        <v>0</v>
      </c>
      <c r="Y197" s="412">
        <f>E197+F197</f>
        <v>5400000</v>
      </c>
      <c r="Z197" s="412"/>
      <c r="AA197" s="410">
        <f t="shared" si="636"/>
        <v>5400000</v>
      </c>
      <c r="AB197" s="412"/>
      <c r="AC197" s="410">
        <f t="shared" si="695"/>
        <v>5400000</v>
      </c>
      <c r="AD197" s="412"/>
      <c r="AE197" s="410">
        <f t="shared" si="696"/>
        <v>5400000</v>
      </c>
      <c r="AF197" s="412"/>
      <c r="AG197" s="410">
        <f t="shared" si="697"/>
        <v>5400000</v>
      </c>
      <c r="AH197" s="412"/>
      <c r="AI197" s="412"/>
      <c r="AJ197" s="412"/>
      <c r="AK197" s="412"/>
      <c r="AL197" s="410">
        <f t="shared" si="580"/>
        <v>0</v>
      </c>
      <c r="AM197" s="412"/>
      <c r="AN197" s="410">
        <f t="shared" si="698"/>
        <v>0</v>
      </c>
      <c r="AO197" s="412"/>
      <c r="AP197" s="410">
        <f t="shared" si="699"/>
        <v>0</v>
      </c>
      <c r="AQ197" s="412"/>
      <c r="AR197" s="410">
        <f t="shared" si="700"/>
        <v>0</v>
      </c>
    </row>
    <row r="198" spans="1:44" s="399" customFormat="1" ht="21" hidden="1" customHeight="1" x14ac:dyDescent="0.25">
      <c r="A198" s="442" t="s">
        <v>678</v>
      </c>
      <c r="B198" s="406">
        <f>SUM(B203:B203)</f>
        <v>6000000</v>
      </c>
      <c r="C198" s="406">
        <f>C203+C199</f>
        <v>5000000</v>
      </c>
      <c r="D198" s="406">
        <f>B198+C198</f>
        <v>11000000</v>
      </c>
      <c r="E198" s="406"/>
      <c r="F198" s="406">
        <f>F199+F203</f>
        <v>10450000</v>
      </c>
      <c r="G198" s="406"/>
      <c r="H198" s="406">
        <f>SUM(H199:H203)</f>
        <v>11000000</v>
      </c>
      <c r="I198" s="406">
        <f>SUM(I199:I203)</f>
        <v>0</v>
      </c>
      <c r="J198" s="406">
        <f t="shared" ref="J198:AA198" si="701">SUM(J199:J203)</f>
        <v>11000000</v>
      </c>
      <c r="K198" s="406">
        <f>SUM(K199:K203)</f>
        <v>0</v>
      </c>
      <c r="L198" s="406">
        <f t="shared" ref="L198:N198" si="702">SUM(L199:L203)</f>
        <v>11000000</v>
      </c>
      <c r="M198" s="406">
        <f>SUM(M199:M203)</f>
        <v>0</v>
      </c>
      <c r="N198" s="406">
        <f t="shared" si="702"/>
        <v>11000000</v>
      </c>
      <c r="O198" s="406"/>
      <c r="P198" s="406">
        <f t="shared" ref="P198:R198" si="703">SUM(P199:P203)</f>
        <v>11000000</v>
      </c>
      <c r="Q198" s="406">
        <f t="shared" si="703"/>
        <v>-641800</v>
      </c>
      <c r="R198" s="406">
        <f t="shared" si="703"/>
        <v>10358200</v>
      </c>
      <c r="S198" s="406">
        <f t="shared" ref="S198:T198" si="704">SUM(S199:S203)</f>
        <v>0</v>
      </c>
      <c r="T198" s="406">
        <f t="shared" si="704"/>
        <v>10358200</v>
      </c>
      <c r="U198" s="406">
        <f t="shared" ref="U198:V198" si="705">SUM(U199:U203)</f>
        <v>0</v>
      </c>
      <c r="V198" s="406">
        <f t="shared" si="705"/>
        <v>10358200</v>
      </c>
      <c r="W198" s="406">
        <f t="shared" ref="W198:X198" si="706">SUM(W199:W203)</f>
        <v>0</v>
      </c>
      <c r="X198" s="406">
        <f t="shared" si="706"/>
        <v>10358200</v>
      </c>
      <c r="Y198" s="406">
        <f t="shared" si="701"/>
        <v>10450000</v>
      </c>
      <c r="Z198" s="406">
        <f t="shared" si="701"/>
        <v>0</v>
      </c>
      <c r="AA198" s="406">
        <f t="shared" si="701"/>
        <v>10450000</v>
      </c>
      <c r="AB198" s="406">
        <f t="shared" ref="AB198:AC198" si="707">SUM(AB199:AB203)</f>
        <v>0</v>
      </c>
      <c r="AC198" s="406">
        <f t="shared" si="707"/>
        <v>10450000</v>
      </c>
      <c r="AD198" s="406">
        <f t="shared" ref="AD198:AE198" si="708">SUM(AD199:AD203)</f>
        <v>0</v>
      </c>
      <c r="AE198" s="406">
        <f t="shared" si="708"/>
        <v>10450000</v>
      </c>
      <c r="AF198" s="406">
        <f t="shared" ref="AF198:AG198" si="709">SUM(AF199:AF203)</f>
        <v>0</v>
      </c>
      <c r="AG198" s="406">
        <f t="shared" si="709"/>
        <v>10450000</v>
      </c>
      <c r="AH198" s="406">
        <f t="shared" ref="AH198" si="710">SUM(AH199:AH203)</f>
        <v>0</v>
      </c>
      <c r="AI198" s="406">
        <f t="shared" ref="AI198" si="711">SUM(AI199:AI203)</f>
        <v>0</v>
      </c>
      <c r="AJ198" s="406">
        <f t="shared" ref="AJ198:AK198" si="712">SUM(AJ199:AJ203)</f>
        <v>0</v>
      </c>
      <c r="AK198" s="406">
        <f t="shared" si="712"/>
        <v>0</v>
      </c>
      <c r="AL198" s="406">
        <f t="shared" ref="AL198:AM198" si="713">SUM(AL199:AL203)</f>
        <v>0</v>
      </c>
      <c r="AM198" s="406">
        <f t="shared" si="713"/>
        <v>0</v>
      </c>
      <c r="AN198" s="406">
        <f t="shared" ref="AN198:AO198" si="714">SUM(AN199:AN203)</f>
        <v>0</v>
      </c>
      <c r="AO198" s="406">
        <f t="shared" si="714"/>
        <v>0</v>
      </c>
      <c r="AP198" s="406">
        <f t="shared" ref="AP198:AQ198" si="715">SUM(AP199:AP203)</f>
        <v>0</v>
      </c>
      <c r="AQ198" s="406">
        <f t="shared" si="715"/>
        <v>0</v>
      </c>
      <c r="AR198" s="406">
        <f t="shared" ref="AR198" si="716">SUM(AR199:AR203)</f>
        <v>0</v>
      </c>
    </row>
    <row r="199" spans="1:44" s="389" customFormat="1" ht="34.950000000000003" hidden="1" customHeight="1" x14ac:dyDescent="0.25">
      <c r="A199" s="446" t="s">
        <v>1004</v>
      </c>
      <c r="B199" s="411"/>
      <c r="C199" s="411">
        <v>5000000</v>
      </c>
      <c r="D199" s="412">
        <f>B199+C199</f>
        <v>5000000</v>
      </c>
      <c r="E199" s="411"/>
      <c r="F199" s="411">
        <v>10450000</v>
      </c>
      <c r="G199" s="411"/>
      <c r="H199" s="412">
        <f>D199+G199</f>
        <v>5000000</v>
      </c>
      <c r="I199" s="411">
        <v>-848000</v>
      </c>
      <c r="J199" s="410">
        <f>H199+I199</f>
        <v>4152000</v>
      </c>
      <c r="K199" s="411"/>
      <c r="L199" s="410">
        <f>J199+K199</f>
        <v>4152000</v>
      </c>
      <c r="M199" s="411"/>
      <c r="N199" s="410">
        <f>L199+M199</f>
        <v>4152000</v>
      </c>
      <c r="O199" s="411"/>
      <c r="P199" s="410">
        <f t="shared" ref="P199:P203" si="717">N199+O199</f>
        <v>4152000</v>
      </c>
      <c r="Q199" s="411"/>
      <c r="R199" s="410">
        <f>P199+Q199</f>
        <v>4152000</v>
      </c>
      <c r="S199" s="411"/>
      <c r="T199" s="410">
        <f>R199+S199</f>
        <v>4152000</v>
      </c>
      <c r="U199" s="411"/>
      <c r="V199" s="410">
        <f>T199+U199</f>
        <v>4152000</v>
      </c>
      <c r="W199" s="411"/>
      <c r="X199" s="410">
        <f>V199+W199</f>
        <v>4152000</v>
      </c>
      <c r="Y199" s="411">
        <f>E199+F199</f>
        <v>10450000</v>
      </c>
      <c r="Z199" s="411"/>
      <c r="AA199" s="410">
        <f>Y199+Z199</f>
        <v>10450000</v>
      </c>
      <c r="AB199" s="411"/>
      <c r="AC199" s="410">
        <f>AA199+AB199</f>
        <v>10450000</v>
      </c>
      <c r="AD199" s="411"/>
      <c r="AE199" s="410">
        <f>AC199+AD199</f>
        <v>10450000</v>
      </c>
      <c r="AF199" s="411"/>
      <c r="AG199" s="410">
        <f>AE199+AF199</f>
        <v>10450000</v>
      </c>
      <c r="AH199" s="411"/>
      <c r="AI199" s="411"/>
      <c r="AJ199" s="411"/>
      <c r="AK199" s="411"/>
      <c r="AL199" s="410">
        <f>AJ199+AK199</f>
        <v>0</v>
      </c>
      <c r="AM199" s="411"/>
      <c r="AN199" s="410">
        <f>AL199+AM199</f>
        <v>0</v>
      </c>
      <c r="AO199" s="411"/>
      <c r="AP199" s="410">
        <f>AN199+AO199</f>
        <v>0</v>
      </c>
      <c r="AQ199" s="411"/>
      <c r="AR199" s="410">
        <f>AP199+AQ199</f>
        <v>0</v>
      </c>
    </row>
    <row r="200" spans="1:44" s="389" customFormat="1" ht="47.25" hidden="1" customHeight="1" x14ac:dyDescent="0.25">
      <c r="A200" s="446" t="s">
        <v>947</v>
      </c>
      <c r="B200" s="411"/>
      <c r="C200" s="411"/>
      <c r="D200" s="412"/>
      <c r="E200" s="411"/>
      <c r="F200" s="411"/>
      <c r="G200" s="411"/>
      <c r="H200" s="412"/>
      <c r="I200" s="411">
        <v>217500</v>
      </c>
      <c r="J200" s="410">
        <f>H200+I200</f>
        <v>217500</v>
      </c>
      <c r="K200" s="411"/>
      <c r="L200" s="410">
        <f>J200+K200</f>
        <v>217500</v>
      </c>
      <c r="M200" s="411"/>
      <c r="N200" s="410">
        <f>L200+M200</f>
        <v>217500</v>
      </c>
      <c r="O200" s="411"/>
      <c r="P200" s="410">
        <f t="shared" si="717"/>
        <v>217500</v>
      </c>
      <c r="Q200" s="411"/>
      <c r="R200" s="410">
        <f>P200+Q200</f>
        <v>217500</v>
      </c>
      <c r="S200" s="411"/>
      <c r="T200" s="410">
        <f>R200+S200</f>
        <v>217500</v>
      </c>
      <c r="U200" s="411"/>
      <c r="V200" s="410">
        <f>T200+U200</f>
        <v>217500</v>
      </c>
      <c r="W200" s="411"/>
      <c r="X200" s="410">
        <f>V200+W200</f>
        <v>217500</v>
      </c>
      <c r="Y200" s="411"/>
      <c r="Z200" s="411"/>
      <c r="AA200" s="410">
        <f>Y200+Z200</f>
        <v>0</v>
      </c>
      <c r="AB200" s="411"/>
      <c r="AC200" s="410">
        <f>AA200+AB200</f>
        <v>0</v>
      </c>
      <c r="AD200" s="411"/>
      <c r="AE200" s="410">
        <f>AC200+AD200</f>
        <v>0</v>
      </c>
      <c r="AF200" s="411"/>
      <c r="AG200" s="410">
        <f>AE200+AF200</f>
        <v>0</v>
      </c>
      <c r="AH200" s="411"/>
      <c r="AI200" s="411"/>
      <c r="AJ200" s="411"/>
      <c r="AK200" s="411"/>
      <c r="AL200" s="410">
        <f>AJ200+AK200</f>
        <v>0</v>
      </c>
      <c r="AM200" s="411"/>
      <c r="AN200" s="410">
        <f>AL200+AM200</f>
        <v>0</v>
      </c>
      <c r="AO200" s="411"/>
      <c r="AP200" s="410">
        <f>AN200+AO200</f>
        <v>0</v>
      </c>
      <c r="AQ200" s="411"/>
      <c r="AR200" s="410">
        <f>AP200+AQ200</f>
        <v>0</v>
      </c>
    </row>
    <row r="201" spans="1:44" s="389" customFormat="1" ht="54" hidden="1" customHeight="1" x14ac:dyDescent="0.25">
      <c r="A201" s="446" t="s">
        <v>975</v>
      </c>
      <c r="B201" s="411"/>
      <c r="C201" s="411"/>
      <c r="D201" s="412"/>
      <c r="E201" s="411"/>
      <c r="F201" s="411"/>
      <c r="G201" s="411"/>
      <c r="H201" s="412"/>
      <c r="I201" s="411"/>
      <c r="J201" s="410"/>
      <c r="K201" s="411"/>
      <c r="L201" s="410"/>
      <c r="M201" s="411"/>
      <c r="N201" s="410">
        <f>L201+M201</f>
        <v>0</v>
      </c>
      <c r="O201" s="411"/>
      <c r="P201" s="410">
        <f t="shared" si="717"/>
        <v>0</v>
      </c>
      <c r="Q201" s="411"/>
      <c r="R201" s="410">
        <f>P201+Q201</f>
        <v>0</v>
      </c>
      <c r="S201" s="411"/>
      <c r="T201" s="410">
        <f>R201+S201</f>
        <v>0</v>
      </c>
      <c r="U201" s="411"/>
      <c r="V201" s="410">
        <f>T201+U201</f>
        <v>0</v>
      </c>
      <c r="W201" s="411"/>
      <c r="X201" s="410">
        <f>V201+W201</f>
        <v>0</v>
      </c>
      <c r="Y201" s="411"/>
      <c r="Z201" s="411"/>
      <c r="AA201" s="410"/>
      <c r="AB201" s="411"/>
      <c r="AC201" s="410">
        <f>AA201+AB201</f>
        <v>0</v>
      </c>
      <c r="AD201" s="411"/>
      <c r="AE201" s="410">
        <f>AC201+AD201</f>
        <v>0</v>
      </c>
      <c r="AF201" s="411"/>
      <c r="AG201" s="410">
        <f>AE201+AF201</f>
        <v>0</v>
      </c>
      <c r="AH201" s="411"/>
      <c r="AI201" s="411"/>
      <c r="AJ201" s="411"/>
      <c r="AK201" s="411"/>
      <c r="AL201" s="410"/>
      <c r="AM201" s="411"/>
      <c r="AN201" s="410">
        <f>AL201+AM201</f>
        <v>0</v>
      </c>
      <c r="AO201" s="411"/>
      <c r="AP201" s="410">
        <f>AN201+AO201</f>
        <v>0</v>
      </c>
      <c r="AQ201" s="411"/>
      <c r="AR201" s="410">
        <f>AP201+AQ201</f>
        <v>0</v>
      </c>
    </row>
    <row r="202" spans="1:44" s="389" customFormat="1" ht="99" hidden="1" customHeight="1" x14ac:dyDescent="0.25">
      <c r="A202" s="446" t="s">
        <v>926</v>
      </c>
      <c r="B202" s="411"/>
      <c r="C202" s="411"/>
      <c r="D202" s="412"/>
      <c r="E202" s="411"/>
      <c r="F202" s="411"/>
      <c r="G202" s="411"/>
      <c r="H202" s="412"/>
      <c r="I202" s="411">
        <v>848000</v>
      </c>
      <c r="J202" s="410">
        <f>H202+I202</f>
        <v>848000</v>
      </c>
      <c r="K202" s="411"/>
      <c r="L202" s="410">
        <f>J202+K202</f>
        <v>848000</v>
      </c>
      <c r="M202" s="411"/>
      <c r="N202" s="410">
        <f>L202+M202</f>
        <v>848000</v>
      </c>
      <c r="O202" s="411"/>
      <c r="P202" s="410">
        <f t="shared" si="717"/>
        <v>848000</v>
      </c>
      <c r="Q202" s="411">
        <v>-119000</v>
      </c>
      <c r="R202" s="410">
        <f>P202+Q202</f>
        <v>729000</v>
      </c>
      <c r="S202" s="411"/>
      <c r="T202" s="410">
        <f>R202+S202</f>
        <v>729000</v>
      </c>
      <c r="U202" s="411"/>
      <c r="V202" s="410">
        <f>T202+U202</f>
        <v>729000</v>
      </c>
      <c r="W202" s="411"/>
      <c r="X202" s="410">
        <f>V202+W202</f>
        <v>729000</v>
      </c>
      <c r="Y202" s="411"/>
      <c r="Z202" s="411"/>
      <c r="AA202" s="410">
        <f>Y202+Z202</f>
        <v>0</v>
      </c>
      <c r="AB202" s="411"/>
      <c r="AC202" s="410">
        <f>AA202+AB202</f>
        <v>0</v>
      </c>
      <c r="AD202" s="411"/>
      <c r="AE202" s="410">
        <f>AC202+AD202</f>
        <v>0</v>
      </c>
      <c r="AF202" s="411"/>
      <c r="AG202" s="410">
        <f>AE202+AF202</f>
        <v>0</v>
      </c>
      <c r="AH202" s="411"/>
      <c r="AI202" s="411"/>
      <c r="AJ202" s="411"/>
      <c r="AK202" s="411"/>
      <c r="AL202" s="410">
        <f>AJ202+AK202</f>
        <v>0</v>
      </c>
      <c r="AM202" s="411"/>
      <c r="AN202" s="410">
        <f>AL202+AM202</f>
        <v>0</v>
      </c>
      <c r="AO202" s="411"/>
      <c r="AP202" s="410">
        <f>AN202+AO202</f>
        <v>0</v>
      </c>
      <c r="AQ202" s="411"/>
      <c r="AR202" s="410">
        <f>AP202+AQ202</f>
        <v>0</v>
      </c>
    </row>
    <row r="203" spans="1:44" s="389" customFormat="1" ht="35.4" hidden="1" customHeight="1" x14ac:dyDescent="0.25">
      <c r="A203" s="446" t="s">
        <v>717</v>
      </c>
      <c r="B203" s="412">
        <v>6000000</v>
      </c>
      <c r="C203" s="412"/>
      <c r="D203" s="412">
        <f>B203+C203</f>
        <v>6000000</v>
      </c>
      <c r="E203" s="412"/>
      <c r="F203" s="412"/>
      <c r="G203" s="412"/>
      <c r="H203" s="412">
        <f>D203+G203</f>
        <v>6000000</v>
      </c>
      <c r="I203" s="412">
        <v>-217500</v>
      </c>
      <c r="J203" s="410">
        <f t="shared" si="637"/>
        <v>5782500</v>
      </c>
      <c r="K203" s="412"/>
      <c r="L203" s="410">
        <f t="shared" ref="L203" si="718">J203+K203</f>
        <v>5782500</v>
      </c>
      <c r="M203" s="412"/>
      <c r="N203" s="410">
        <f>L203+M203</f>
        <v>5782500</v>
      </c>
      <c r="O203" s="412"/>
      <c r="P203" s="410">
        <f t="shared" si="717"/>
        <v>5782500</v>
      </c>
      <c r="Q203" s="412">
        <v>-522800</v>
      </c>
      <c r="R203" s="410">
        <f>P203+Q203</f>
        <v>5259700</v>
      </c>
      <c r="S203" s="412"/>
      <c r="T203" s="410">
        <f>R203+S203</f>
        <v>5259700</v>
      </c>
      <c r="U203" s="412"/>
      <c r="V203" s="410">
        <f>T203+U203</f>
        <v>5259700</v>
      </c>
      <c r="W203" s="412"/>
      <c r="X203" s="410">
        <f>V203+W203</f>
        <v>5259700</v>
      </c>
      <c r="Y203" s="412"/>
      <c r="Z203" s="412"/>
      <c r="AA203" s="410">
        <f t="shared" ref="AA203:AA241" si="719">Y203+Z203</f>
        <v>0</v>
      </c>
      <c r="AB203" s="412"/>
      <c r="AC203" s="410">
        <f t="shared" ref="AC203" si="720">AA203+AB203</f>
        <v>0</v>
      </c>
      <c r="AD203" s="412"/>
      <c r="AE203" s="410">
        <f t="shared" ref="AE203" si="721">AC203+AD203</f>
        <v>0</v>
      </c>
      <c r="AF203" s="412"/>
      <c r="AG203" s="410">
        <f t="shared" ref="AG203" si="722">AE203+AF203</f>
        <v>0</v>
      </c>
      <c r="AH203" s="412"/>
      <c r="AI203" s="412"/>
      <c r="AJ203" s="412"/>
      <c r="AK203" s="412"/>
      <c r="AL203" s="410">
        <f t="shared" ref="AL203:AL241" si="723">AJ203+AK203</f>
        <v>0</v>
      </c>
      <c r="AM203" s="412"/>
      <c r="AN203" s="410">
        <f t="shared" ref="AN203" si="724">AL203+AM203</f>
        <v>0</v>
      </c>
      <c r="AO203" s="412"/>
      <c r="AP203" s="410">
        <f t="shared" ref="AP203" si="725">AN203+AO203</f>
        <v>0</v>
      </c>
      <c r="AQ203" s="412"/>
      <c r="AR203" s="410">
        <f t="shared" ref="AR203" si="726">AP203+AQ203</f>
        <v>0</v>
      </c>
    </row>
    <row r="204" spans="1:44" s="399" customFormat="1" ht="18.75" hidden="1" customHeight="1" x14ac:dyDescent="0.25">
      <c r="A204" s="443" t="s">
        <v>679</v>
      </c>
      <c r="B204" s="406">
        <f>SUM(B205:B207)</f>
        <v>1000000</v>
      </c>
      <c r="C204" s="406">
        <f>C205+C206+C207</f>
        <v>14000000</v>
      </c>
      <c r="D204" s="406">
        <f>B204+C204</f>
        <v>15000000</v>
      </c>
      <c r="E204" s="406">
        <f t="shared" ref="E204" si="727">SUM(E205:E207)</f>
        <v>7500000</v>
      </c>
      <c r="F204" s="406">
        <f>F205+F206+F207</f>
        <v>-5000000</v>
      </c>
      <c r="G204" s="406"/>
      <c r="H204" s="406">
        <f>SUM(H205:H207)</f>
        <v>15000000</v>
      </c>
      <c r="I204" s="406">
        <f>SUM(I205:I207)</f>
        <v>0</v>
      </c>
      <c r="J204" s="406">
        <f t="shared" ref="J204:AL204" si="728">SUM(J205:J207)</f>
        <v>15000000</v>
      </c>
      <c r="K204" s="406">
        <f>SUM(K205:K207)</f>
        <v>0</v>
      </c>
      <c r="L204" s="406">
        <f t="shared" ref="L204:N204" si="729">SUM(L205:L207)</f>
        <v>15000000</v>
      </c>
      <c r="M204" s="406">
        <f>SUM(M205:M207)</f>
        <v>0</v>
      </c>
      <c r="N204" s="406">
        <f t="shared" si="729"/>
        <v>15000000</v>
      </c>
      <c r="O204" s="406"/>
      <c r="P204" s="406">
        <f t="shared" ref="P204:R204" si="730">SUM(P205:P207)</f>
        <v>15000000</v>
      </c>
      <c r="Q204" s="406">
        <f t="shared" si="730"/>
        <v>-4473000</v>
      </c>
      <c r="R204" s="406">
        <f t="shared" si="730"/>
        <v>10527000</v>
      </c>
      <c r="S204" s="406">
        <f t="shared" ref="S204:T204" si="731">SUM(S205:S207)</f>
        <v>0</v>
      </c>
      <c r="T204" s="406">
        <f t="shared" si="731"/>
        <v>10527000</v>
      </c>
      <c r="U204" s="406">
        <f t="shared" ref="U204:V204" si="732">SUM(U205:U207)</f>
        <v>0</v>
      </c>
      <c r="V204" s="406">
        <f t="shared" si="732"/>
        <v>10527000</v>
      </c>
      <c r="W204" s="406">
        <f t="shared" ref="W204:X204" si="733">SUM(W205:W207)</f>
        <v>0</v>
      </c>
      <c r="X204" s="406">
        <f t="shared" si="733"/>
        <v>10527000</v>
      </c>
      <c r="Y204" s="406">
        <f t="shared" si="728"/>
        <v>2500000</v>
      </c>
      <c r="Z204" s="406">
        <f t="shared" si="728"/>
        <v>0</v>
      </c>
      <c r="AA204" s="406">
        <f t="shared" si="728"/>
        <v>2500000</v>
      </c>
      <c r="AB204" s="406">
        <f t="shared" ref="AB204:AC204" si="734">SUM(AB205:AB207)</f>
        <v>0</v>
      </c>
      <c r="AC204" s="406">
        <f t="shared" si="734"/>
        <v>2500000</v>
      </c>
      <c r="AD204" s="406">
        <f t="shared" ref="AD204:AE204" si="735">SUM(AD205:AD207)</f>
        <v>0</v>
      </c>
      <c r="AE204" s="406">
        <f t="shared" si="735"/>
        <v>2500000</v>
      </c>
      <c r="AF204" s="406">
        <f t="shared" ref="AF204:AG204" si="736">SUM(AF205:AF207)</f>
        <v>0</v>
      </c>
      <c r="AG204" s="406">
        <f t="shared" si="736"/>
        <v>2500000</v>
      </c>
      <c r="AH204" s="406">
        <f t="shared" si="728"/>
        <v>10000000</v>
      </c>
      <c r="AI204" s="406">
        <f t="shared" si="728"/>
        <v>0</v>
      </c>
      <c r="AJ204" s="406">
        <f t="shared" si="728"/>
        <v>10000000</v>
      </c>
      <c r="AK204" s="406">
        <f t="shared" si="728"/>
        <v>0</v>
      </c>
      <c r="AL204" s="406">
        <f t="shared" si="728"/>
        <v>10000000</v>
      </c>
      <c r="AM204" s="406">
        <f t="shared" ref="AM204:AN204" si="737">SUM(AM205:AM207)</f>
        <v>0</v>
      </c>
      <c r="AN204" s="406">
        <f t="shared" si="737"/>
        <v>10000000</v>
      </c>
      <c r="AO204" s="406">
        <f t="shared" ref="AO204:AP204" si="738">SUM(AO205:AO207)</f>
        <v>0</v>
      </c>
      <c r="AP204" s="406">
        <f t="shared" si="738"/>
        <v>10000000</v>
      </c>
      <c r="AQ204" s="406">
        <f t="shared" ref="AQ204:AR204" si="739">SUM(AQ205:AQ207)</f>
        <v>0</v>
      </c>
      <c r="AR204" s="406">
        <f t="shared" si="739"/>
        <v>10000000</v>
      </c>
    </row>
    <row r="205" spans="1:44" s="389" customFormat="1" ht="32.25" hidden="1" customHeight="1" x14ac:dyDescent="0.25">
      <c r="A205" s="429" t="s">
        <v>718</v>
      </c>
      <c r="B205" s="412">
        <v>1000000</v>
      </c>
      <c r="C205" s="412"/>
      <c r="D205" s="412">
        <f t="shared" ref="D205" si="740">B205+C205</f>
        <v>1000000</v>
      </c>
      <c r="E205" s="412"/>
      <c r="F205" s="412"/>
      <c r="G205" s="412"/>
      <c r="H205" s="412">
        <f>D205+G205</f>
        <v>1000000</v>
      </c>
      <c r="I205" s="412"/>
      <c r="J205" s="410">
        <f t="shared" si="637"/>
        <v>1000000</v>
      </c>
      <c r="K205" s="412"/>
      <c r="L205" s="410">
        <f t="shared" ref="L205:L207" si="741">J205+K205</f>
        <v>1000000</v>
      </c>
      <c r="M205" s="412"/>
      <c r="N205" s="410">
        <f>L205+M205</f>
        <v>1000000</v>
      </c>
      <c r="O205" s="412"/>
      <c r="P205" s="410">
        <f t="shared" ref="P205:P207" si="742">N205+O205</f>
        <v>1000000</v>
      </c>
      <c r="Q205" s="412"/>
      <c r="R205" s="410">
        <f>P205+Q205</f>
        <v>1000000</v>
      </c>
      <c r="S205" s="412"/>
      <c r="T205" s="410">
        <f>R205+S205</f>
        <v>1000000</v>
      </c>
      <c r="U205" s="412"/>
      <c r="V205" s="410">
        <f>T205+U205</f>
        <v>1000000</v>
      </c>
      <c r="W205" s="412"/>
      <c r="X205" s="410">
        <f>V205+W205</f>
        <v>1000000</v>
      </c>
      <c r="Y205" s="412"/>
      <c r="Z205" s="412"/>
      <c r="AA205" s="410">
        <f t="shared" si="719"/>
        <v>0</v>
      </c>
      <c r="AB205" s="412"/>
      <c r="AC205" s="410">
        <f t="shared" ref="AC205:AC207" si="743">AA205+AB205</f>
        <v>0</v>
      </c>
      <c r="AD205" s="412"/>
      <c r="AE205" s="410">
        <f t="shared" ref="AE205:AE207" si="744">AC205+AD205</f>
        <v>0</v>
      </c>
      <c r="AF205" s="412"/>
      <c r="AG205" s="410">
        <f t="shared" ref="AG205:AG207" si="745">AE205+AF205</f>
        <v>0</v>
      </c>
      <c r="AH205" s="412"/>
      <c r="AI205" s="412"/>
      <c r="AJ205" s="412"/>
      <c r="AK205" s="412"/>
      <c r="AL205" s="410">
        <f t="shared" si="723"/>
        <v>0</v>
      </c>
      <c r="AM205" s="412"/>
      <c r="AN205" s="410">
        <f t="shared" ref="AN205:AN207" si="746">AL205+AM205</f>
        <v>0</v>
      </c>
      <c r="AO205" s="412"/>
      <c r="AP205" s="410">
        <f t="shared" ref="AP205:AP207" si="747">AN205+AO205</f>
        <v>0</v>
      </c>
      <c r="AQ205" s="412"/>
      <c r="AR205" s="410">
        <f t="shared" ref="AR205:AR207" si="748">AP205+AQ205</f>
        <v>0</v>
      </c>
    </row>
    <row r="206" spans="1:44" s="389" customFormat="1" ht="47.25" hidden="1" customHeight="1" x14ac:dyDescent="0.25">
      <c r="A206" s="429" t="s">
        <v>719</v>
      </c>
      <c r="B206" s="412"/>
      <c r="C206" s="412"/>
      <c r="D206" s="412"/>
      <c r="E206" s="412">
        <v>1500000</v>
      </c>
      <c r="F206" s="412"/>
      <c r="G206" s="412"/>
      <c r="H206" s="412"/>
      <c r="I206" s="412"/>
      <c r="J206" s="410">
        <f t="shared" si="637"/>
        <v>0</v>
      </c>
      <c r="K206" s="412"/>
      <c r="L206" s="410">
        <f t="shared" si="741"/>
        <v>0</v>
      </c>
      <c r="M206" s="412"/>
      <c r="N206" s="410">
        <f>L206+M206</f>
        <v>0</v>
      </c>
      <c r="O206" s="412"/>
      <c r="P206" s="410">
        <f t="shared" si="742"/>
        <v>0</v>
      </c>
      <c r="Q206" s="412"/>
      <c r="R206" s="410">
        <f>P206+Q206</f>
        <v>0</v>
      </c>
      <c r="S206" s="412"/>
      <c r="T206" s="410">
        <f>R206+S206</f>
        <v>0</v>
      </c>
      <c r="U206" s="412"/>
      <c r="V206" s="410">
        <f>T206+U206</f>
        <v>0</v>
      </c>
      <c r="W206" s="412"/>
      <c r="X206" s="410">
        <f>V206+W206</f>
        <v>0</v>
      </c>
      <c r="Y206" s="412">
        <f>E206+F206</f>
        <v>1500000</v>
      </c>
      <c r="Z206" s="412"/>
      <c r="AA206" s="410">
        <f t="shared" si="719"/>
        <v>1500000</v>
      </c>
      <c r="AB206" s="412"/>
      <c r="AC206" s="410">
        <f t="shared" si="743"/>
        <v>1500000</v>
      </c>
      <c r="AD206" s="412"/>
      <c r="AE206" s="410">
        <f t="shared" si="744"/>
        <v>1500000</v>
      </c>
      <c r="AF206" s="412"/>
      <c r="AG206" s="410">
        <f t="shared" si="745"/>
        <v>1500000</v>
      </c>
      <c r="AH206" s="412">
        <v>10000000</v>
      </c>
      <c r="AI206" s="412"/>
      <c r="AJ206" s="412">
        <f>AH206+AI206</f>
        <v>10000000</v>
      </c>
      <c r="AK206" s="412"/>
      <c r="AL206" s="410">
        <f t="shared" si="723"/>
        <v>10000000</v>
      </c>
      <c r="AM206" s="412"/>
      <c r="AN206" s="410">
        <f t="shared" si="746"/>
        <v>10000000</v>
      </c>
      <c r="AO206" s="412"/>
      <c r="AP206" s="410">
        <f t="shared" si="747"/>
        <v>10000000</v>
      </c>
      <c r="AQ206" s="412"/>
      <c r="AR206" s="410">
        <f t="shared" si="748"/>
        <v>10000000</v>
      </c>
    </row>
    <row r="207" spans="1:44" s="389" customFormat="1" ht="31.5" hidden="1" customHeight="1" x14ac:dyDescent="0.25">
      <c r="A207" s="429" t="s">
        <v>925</v>
      </c>
      <c r="B207" s="412"/>
      <c r="C207" s="412">
        <v>14000000</v>
      </c>
      <c r="D207" s="412">
        <f>B207+C207</f>
        <v>14000000</v>
      </c>
      <c r="E207" s="412">
        <v>6000000</v>
      </c>
      <c r="F207" s="412">
        <v>-5000000</v>
      </c>
      <c r="G207" s="412"/>
      <c r="H207" s="412">
        <f>D207+G207</f>
        <v>14000000</v>
      </c>
      <c r="I207" s="412"/>
      <c r="J207" s="410">
        <f t="shared" si="637"/>
        <v>14000000</v>
      </c>
      <c r="K207" s="412"/>
      <c r="L207" s="410">
        <f t="shared" si="741"/>
        <v>14000000</v>
      </c>
      <c r="M207" s="412"/>
      <c r="N207" s="410">
        <f>L207+M207</f>
        <v>14000000</v>
      </c>
      <c r="O207" s="412"/>
      <c r="P207" s="410">
        <f t="shared" si="742"/>
        <v>14000000</v>
      </c>
      <c r="Q207" s="412">
        <v>-4473000</v>
      </c>
      <c r="R207" s="410">
        <f>P207+Q207</f>
        <v>9527000</v>
      </c>
      <c r="S207" s="412"/>
      <c r="T207" s="410">
        <f>R207+S207</f>
        <v>9527000</v>
      </c>
      <c r="U207" s="412"/>
      <c r="V207" s="410">
        <f>T207+U207</f>
        <v>9527000</v>
      </c>
      <c r="W207" s="412"/>
      <c r="X207" s="410">
        <f>V207+W207</f>
        <v>9527000</v>
      </c>
      <c r="Y207" s="412">
        <f>E207+F207</f>
        <v>1000000</v>
      </c>
      <c r="Z207" s="412"/>
      <c r="AA207" s="410">
        <f t="shared" si="719"/>
        <v>1000000</v>
      </c>
      <c r="AB207" s="412"/>
      <c r="AC207" s="410">
        <f t="shared" si="743"/>
        <v>1000000</v>
      </c>
      <c r="AD207" s="412"/>
      <c r="AE207" s="410">
        <f t="shared" si="744"/>
        <v>1000000</v>
      </c>
      <c r="AF207" s="412"/>
      <c r="AG207" s="410">
        <f t="shared" si="745"/>
        <v>1000000</v>
      </c>
      <c r="AH207" s="412"/>
      <c r="AI207" s="412"/>
      <c r="AJ207" s="412"/>
      <c r="AK207" s="412"/>
      <c r="AL207" s="410">
        <f t="shared" si="723"/>
        <v>0</v>
      </c>
      <c r="AM207" s="412"/>
      <c r="AN207" s="410">
        <f t="shared" si="746"/>
        <v>0</v>
      </c>
      <c r="AO207" s="412"/>
      <c r="AP207" s="410">
        <f t="shared" si="747"/>
        <v>0</v>
      </c>
      <c r="AQ207" s="412"/>
      <c r="AR207" s="410">
        <f t="shared" si="748"/>
        <v>0</v>
      </c>
    </row>
    <row r="208" spans="1:44" s="399" customFormat="1" ht="18" hidden="1" customHeight="1" x14ac:dyDescent="0.25">
      <c r="A208" s="443" t="s">
        <v>461</v>
      </c>
      <c r="B208" s="406">
        <f>SUM(B209:B213)</f>
        <v>13194000</v>
      </c>
      <c r="C208" s="406">
        <f>C209+C210+C212+C213</f>
        <v>-6014000</v>
      </c>
      <c r="D208" s="406">
        <f>B208+C208</f>
        <v>7180000</v>
      </c>
      <c r="E208" s="406">
        <f>SUM(E209:E213)</f>
        <v>10000000</v>
      </c>
      <c r="F208" s="406"/>
      <c r="G208" s="406"/>
      <c r="H208" s="406">
        <f t="shared" ref="H208:N208" si="749">SUM(H209:H213)</f>
        <v>7180000</v>
      </c>
      <c r="I208" s="406">
        <f t="shared" si="749"/>
        <v>0</v>
      </c>
      <c r="J208" s="406">
        <f t="shared" si="749"/>
        <v>7180000</v>
      </c>
      <c r="K208" s="406">
        <f t="shared" si="749"/>
        <v>0</v>
      </c>
      <c r="L208" s="406">
        <f t="shared" si="749"/>
        <v>7180000</v>
      </c>
      <c r="M208" s="406">
        <f t="shared" si="749"/>
        <v>0</v>
      </c>
      <c r="N208" s="406">
        <f t="shared" si="749"/>
        <v>7180000</v>
      </c>
      <c r="O208" s="406"/>
      <c r="P208" s="406">
        <f t="shared" ref="P208:AR208" si="750">SUM(P209:P213)</f>
        <v>7180000</v>
      </c>
      <c r="Q208" s="406">
        <f t="shared" si="750"/>
        <v>-163121</v>
      </c>
      <c r="R208" s="406">
        <f t="shared" si="750"/>
        <v>7016879</v>
      </c>
      <c r="S208" s="406">
        <f t="shared" ref="S208:T208" si="751">SUM(S209:S213)</f>
        <v>0</v>
      </c>
      <c r="T208" s="406">
        <f t="shared" si="751"/>
        <v>7016879</v>
      </c>
      <c r="U208" s="406">
        <f t="shared" ref="U208:V208" si="752">SUM(U209:U213)</f>
        <v>0</v>
      </c>
      <c r="V208" s="406">
        <f t="shared" si="752"/>
        <v>7016879</v>
      </c>
      <c r="W208" s="406">
        <f t="shared" ref="W208:X208" si="753">SUM(W209:W213)</f>
        <v>0</v>
      </c>
      <c r="X208" s="406">
        <f t="shared" si="753"/>
        <v>7016879</v>
      </c>
      <c r="Y208" s="406">
        <f t="shared" si="750"/>
        <v>10000000</v>
      </c>
      <c r="Z208" s="406">
        <f t="shared" si="750"/>
        <v>0</v>
      </c>
      <c r="AA208" s="406">
        <f t="shared" si="750"/>
        <v>10000000</v>
      </c>
      <c r="AB208" s="406">
        <f t="shared" si="750"/>
        <v>0</v>
      </c>
      <c r="AC208" s="406">
        <f t="shared" si="750"/>
        <v>10000000</v>
      </c>
      <c r="AD208" s="406">
        <f t="shared" si="750"/>
        <v>0</v>
      </c>
      <c r="AE208" s="406">
        <f t="shared" si="750"/>
        <v>10000000</v>
      </c>
      <c r="AF208" s="406">
        <f t="shared" si="750"/>
        <v>0</v>
      </c>
      <c r="AG208" s="406">
        <f t="shared" si="750"/>
        <v>10000000</v>
      </c>
      <c r="AH208" s="406">
        <f t="shared" si="750"/>
        <v>12200000</v>
      </c>
      <c r="AI208" s="406">
        <f t="shared" si="750"/>
        <v>0</v>
      </c>
      <c r="AJ208" s="406">
        <f t="shared" si="750"/>
        <v>12200000</v>
      </c>
      <c r="AK208" s="406">
        <f t="shared" si="750"/>
        <v>0</v>
      </c>
      <c r="AL208" s="406">
        <f t="shared" si="750"/>
        <v>12200000</v>
      </c>
      <c r="AM208" s="406">
        <f t="shared" si="750"/>
        <v>0</v>
      </c>
      <c r="AN208" s="406">
        <f t="shared" si="750"/>
        <v>12200000</v>
      </c>
      <c r="AO208" s="406">
        <f t="shared" si="750"/>
        <v>0</v>
      </c>
      <c r="AP208" s="406">
        <f t="shared" si="750"/>
        <v>12200000</v>
      </c>
      <c r="AQ208" s="406">
        <f t="shared" si="750"/>
        <v>0</v>
      </c>
      <c r="AR208" s="406">
        <f t="shared" si="750"/>
        <v>12200000</v>
      </c>
    </row>
    <row r="209" spans="1:44" s="389" customFormat="1" ht="63.75" hidden="1" customHeight="1" x14ac:dyDescent="0.25">
      <c r="A209" s="446" t="s">
        <v>948</v>
      </c>
      <c r="B209" s="412">
        <v>4400000</v>
      </c>
      <c r="C209" s="412"/>
      <c r="D209" s="412">
        <f>B209+C209</f>
        <v>4400000</v>
      </c>
      <c r="E209" s="412"/>
      <c r="F209" s="412"/>
      <c r="G209" s="412"/>
      <c r="H209" s="412">
        <f>D209+G209</f>
        <v>4400000</v>
      </c>
      <c r="I209" s="412"/>
      <c r="J209" s="410">
        <f t="shared" si="637"/>
        <v>4400000</v>
      </c>
      <c r="K209" s="412"/>
      <c r="L209" s="410">
        <f t="shared" ref="L209:L213" si="754">J209+K209</f>
        <v>4400000</v>
      </c>
      <c r="M209" s="412"/>
      <c r="N209" s="410">
        <f>L209+M209</f>
        <v>4400000</v>
      </c>
      <c r="O209" s="412"/>
      <c r="P209" s="410">
        <f t="shared" ref="P209:P213" si="755">N209+O209</f>
        <v>4400000</v>
      </c>
      <c r="Q209" s="412">
        <v>-785774</v>
      </c>
      <c r="R209" s="410">
        <f>P209+Q209</f>
        <v>3614226</v>
      </c>
      <c r="S209" s="412"/>
      <c r="T209" s="410">
        <f>R209+S209</f>
        <v>3614226</v>
      </c>
      <c r="U209" s="412"/>
      <c r="V209" s="410">
        <f>T209+U209</f>
        <v>3614226</v>
      </c>
      <c r="W209" s="412"/>
      <c r="X209" s="410">
        <f>V209+W209</f>
        <v>3614226</v>
      </c>
      <c r="Y209" s="412"/>
      <c r="Z209" s="412"/>
      <c r="AA209" s="410">
        <f t="shared" si="719"/>
        <v>0</v>
      </c>
      <c r="AB209" s="412"/>
      <c r="AC209" s="410">
        <f t="shared" ref="AC209:AC213" si="756">AA209+AB209</f>
        <v>0</v>
      </c>
      <c r="AD209" s="412"/>
      <c r="AE209" s="410">
        <f t="shared" ref="AE209:AE213" si="757">AC209+AD209</f>
        <v>0</v>
      </c>
      <c r="AF209" s="412"/>
      <c r="AG209" s="410">
        <f t="shared" ref="AG209:AG213" si="758">AE209+AF209</f>
        <v>0</v>
      </c>
      <c r="AH209" s="412"/>
      <c r="AI209" s="412"/>
      <c r="AJ209" s="412"/>
      <c r="AK209" s="412"/>
      <c r="AL209" s="410">
        <f t="shared" si="723"/>
        <v>0</v>
      </c>
      <c r="AM209" s="412"/>
      <c r="AN209" s="410">
        <f t="shared" ref="AN209:AN213" si="759">AL209+AM209</f>
        <v>0</v>
      </c>
      <c r="AO209" s="412"/>
      <c r="AP209" s="410">
        <f t="shared" ref="AP209:AP213" si="760">AN209+AO209</f>
        <v>0</v>
      </c>
      <c r="AQ209" s="412"/>
      <c r="AR209" s="410">
        <f t="shared" ref="AR209:AR213" si="761">AP209+AQ209</f>
        <v>0</v>
      </c>
    </row>
    <row r="210" spans="1:44" s="389" customFormat="1" ht="63.75" hidden="1" customHeight="1" x14ac:dyDescent="0.25">
      <c r="A210" s="446" t="s">
        <v>949</v>
      </c>
      <c r="B210" s="412">
        <v>2780000</v>
      </c>
      <c r="C210" s="412"/>
      <c r="D210" s="412">
        <f t="shared" ref="D210:D212" si="762">B210+C210</f>
        <v>2780000</v>
      </c>
      <c r="E210" s="412"/>
      <c r="F210" s="412"/>
      <c r="G210" s="412"/>
      <c r="H210" s="412">
        <f>D210+G210</f>
        <v>2780000</v>
      </c>
      <c r="I210" s="412"/>
      <c r="J210" s="410">
        <f t="shared" si="637"/>
        <v>2780000</v>
      </c>
      <c r="K210" s="412"/>
      <c r="L210" s="410">
        <f t="shared" si="754"/>
        <v>2780000</v>
      </c>
      <c r="M210" s="412"/>
      <c r="N210" s="410">
        <f>L210+M210</f>
        <v>2780000</v>
      </c>
      <c r="O210" s="412"/>
      <c r="P210" s="410">
        <f t="shared" si="755"/>
        <v>2780000</v>
      </c>
      <c r="Q210" s="412">
        <v>-278347</v>
      </c>
      <c r="R210" s="410">
        <f>P210+Q210</f>
        <v>2501653</v>
      </c>
      <c r="S210" s="412"/>
      <c r="T210" s="410">
        <f>R210+S210</f>
        <v>2501653</v>
      </c>
      <c r="U210" s="412"/>
      <c r="V210" s="410">
        <f>T210+U210</f>
        <v>2501653</v>
      </c>
      <c r="W210" s="412"/>
      <c r="X210" s="410">
        <f>V210+W210</f>
        <v>2501653</v>
      </c>
      <c r="Y210" s="412"/>
      <c r="Z210" s="412"/>
      <c r="AA210" s="410">
        <f t="shared" si="719"/>
        <v>0</v>
      </c>
      <c r="AB210" s="412"/>
      <c r="AC210" s="410">
        <f t="shared" si="756"/>
        <v>0</v>
      </c>
      <c r="AD210" s="412"/>
      <c r="AE210" s="410">
        <f t="shared" si="757"/>
        <v>0</v>
      </c>
      <c r="AF210" s="412"/>
      <c r="AG210" s="410">
        <f t="shared" si="758"/>
        <v>0</v>
      </c>
      <c r="AH210" s="412"/>
      <c r="AI210" s="412"/>
      <c r="AJ210" s="412"/>
      <c r="AK210" s="412"/>
      <c r="AL210" s="410">
        <f t="shared" si="723"/>
        <v>0</v>
      </c>
      <c r="AM210" s="412"/>
      <c r="AN210" s="410">
        <f t="shared" si="759"/>
        <v>0</v>
      </c>
      <c r="AO210" s="412"/>
      <c r="AP210" s="410">
        <f t="shared" si="760"/>
        <v>0</v>
      </c>
      <c r="AQ210" s="412"/>
      <c r="AR210" s="410">
        <f t="shared" si="761"/>
        <v>0</v>
      </c>
    </row>
    <row r="211" spans="1:44" s="389" customFormat="1" ht="36" hidden="1" customHeight="1" x14ac:dyDescent="0.25">
      <c r="A211" s="446" t="s">
        <v>989</v>
      </c>
      <c r="B211" s="412"/>
      <c r="C211" s="412"/>
      <c r="D211" s="412"/>
      <c r="E211" s="412"/>
      <c r="F211" s="412"/>
      <c r="G211" s="412"/>
      <c r="H211" s="412"/>
      <c r="I211" s="412"/>
      <c r="J211" s="410"/>
      <c r="K211" s="412"/>
      <c r="L211" s="410"/>
      <c r="M211" s="412"/>
      <c r="N211" s="410"/>
      <c r="O211" s="412"/>
      <c r="P211" s="410"/>
      <c r="Q211" s="412">
        <v>901000</v>
      </c>
      <c r="R211" s="410">
        <f>P211+Q211</f>
        <v>901000</v>
      </c>
      <c r="S211" s="412"/>
      <c r="T211" s="410">
        <f>R211+S211</f>
        <v>901000</v>
      </c>
      <c r="U211" s="412"/>
      <c r="V211" s="410">
        <f>T211+U211</f>
        <v>901000</v>
      </c>
      <c r="W211" s="412"/>
      <c r="X211" s="410">
        <f>V211+W211</f>
        <v>901000</v>
      </c>
      <c r="Y211" s="412"/>
      <c r="Z211" s="412"/>
      <c r="AA211" s="410"/>
      <c r="AB211" s="412"/>
      <c r="AC211" s="410"/>
      <c r="AD211" s="412"/>
      <c r="AE211" s="410"/>
      <c r="AF211" s="412"/>
      <c r="AG211" s="410"/>
      <c r="AH211" s="412"/>
      <c r="AI211" s="412"/>
      <c r="AJ211" s="412"/>
      <c r="AK211" s="412"/>
      <c r="AL211" s="410"/>
      <c r="AM211" s="412"/>
      <c r="AN211" s="410"/>
      <c r="AO211" s="412"/>
      <c r="AP211" s="410"/>
      <c r="AQ211" s="412"/>
      <c r="AR211" s="410"/>
    </row>
    <row r="212" spans="1:44" s="389" customFormat="1" ht="33.75" hidden="1" customHeight="1" x14ac:dyDescent="0.25">
      <c r="A212" s="429" t="s">
        <v>924</v>
      </c>
      <c r="B212" s="412">
        <v>6014000</v>
      </c>
      <c r="C212" s="412">
        <v>-6014000</v>
      </c>
      <c r="D212" s="412">
        <f t="shared" si="762"/>
        <v>0</v>
      </c>
      <c r="E212" s="412">
        <v>8000000</v>
      </c>
      <c r="F212" s="412"/>
      <c r="G212" s="412"/>
      <c r="H212" s="412"/>
      <c r="I212" s="412"/>
      <c r="J212" s="410">
        <f t="shared" si="637"/>
        <v>0</v>
      </c>
      <c r="K212" s="412"/>
      <c r="L212" s="410">
        <f t="shared" si="754"/>
        <v>0</v>
      </c>
      <c r="M212" s="412"/>
      <c r="N212" s="410">
        <f>L212+M212</f>
        <v>0</v>
      </c>
      <c r="O212" s="412"/>
      <c r="P212" s="410">
        <f t="shared" si="755"/>
        <v>0</v>
      </c>
      <c r="Q212" s="412"/>
      <c r="R212" s="410">
        <f>P212+Q212</f>
        <v>0</v>
      </c>
      <c r="S212" s="412"/>
      <c r="T212" s="410">
        <f>R212+S212</f>
        <v>0</v>
      </c>
      <c r="U212" s="412"/>
      <c r="V212" s="410">
        <f>T212+U212</f>
        <v>0</v>
      </c>
      <c r="W212" s="412"/>
      <c r="X212" s="410">
        <f>V212+W212</f>
        <v>0</v>
      </c>
      <c r="Y212" s="412">
        <f>E212+F212</f>
        <v>8000000</v>
      </c>
      <c r="Z212" s="412"/>
      <c r="AA212" s="410">
        <f t="shared" si="719"/>
        <v>8000000</v>
      </c>
      <c r="AB212" s="412"/>
      <c r="AC212" s="410">
        <f t="shared" si="756"/>
        <v>8000000</v>
      </c>
      <c r="AD212" s="412"/>
      <c r="AE212" s="410">
        <f t="shared" si="757"/>
        <v>8000000</v>
      </c>
      <c r="AF212" s="412"/>
      <c r="AG212" s="410">
        <f t="shared" si="758"/>
        <v>8000000</v>
      </c>
      <c r="AH212" s="412">
        <v>6200000</v>
      </c>
      <c r="AI212" s="412"/>
      <c r="AJ212" s="412">
        <f>AH212+AI212</f>
        <v>6200000</v>
      </c>
      <c r="AK212" s="412"/>
      <c r="AL212" s="410">
        <f t="shared" si="723"/>
        <v>6200000</v>
      </c>
      <c r="AM212" s="412"/>
      <c r="AN212" s="410">
        <f t="shared" si="759"/>
        <v>6200000</v>
      </c>
      <c r="AO212" s="412"/>
      <c r="AP212" s="410">
        <f t="shared" si="760"/>
        <v>6200000</v>
      </c>
      <c r="AQ212" s="412"/>
      <c r="AR212" s="410">
        <f t="shared" si="761"/>
        <v>6200000</v>
      </c>
    </row>
    <row r="213" spans="1:44" s="389" customFormat="1" ht="66" hidden="1" customHeight="1" x14ac:dyDescent="0.25">
      <c r="A213" s="429" t="s">
        <v>938</v>
      </c>
      <c r="B213" s="412"/>
      <c r="C213" s="412"/>
      <c r="D213" s="412"/>
      <c r="E213" s="412">
        <v>2000000</v>
      </c>
      <c r="F213" s="412"/>
      <c r="G213" s="412"/>
      <c r="H213" s="412"/>
      <c r="I213" s="412"/>
      <c r="J213" s="410">
        <f t="shared" si="637"/>
        <v>0</v>
      </c>
      <c r="K213" s="412"/>
      <c r="L213" s="410">
        <f t="shared" si="754"/>
        <v>0</v>
      </c>
      <c r="M213" s="412"/>
      <c r="N213" s="410">
        <f>L213+M213</f>
        <v>0</v>
      </c>
      <c r="O213" s="412"/>
      <c r="P213" s="410">
        <f t="shared" si="755"/>
        <v>0</v>
      </c>
      <c r="Q213" s="412"/>
      <c r="R213" s="410">
        <f>P213+Q213</f>
        <v>0</v>
      </c>
      <c r="S213" s="412"/>
      <c r="T213" s="410">
        <f>R213+S213</f>
        <v>0</v>
      </c>
      <c r="U213" s="412"/>
      <c r="V213" s="410">
        <f>T213+U213</f>
        <v>0</v>
      </c>
      <c r="W213" s="412"/>
      <c r="X213" s="410">
        <f>V213+W213</f>
        <v>0</v>
      </c>
      <c r="Y213" s="412">
        <f>E213+F213</f>
        <v>2000000</v>
      </c>
      <c r="Z213" s="412"/>
      <c r="AA213" s="410">
        <f t="shared" si="719"/>
        <v>2000000</v>
      </c>
      <c r="AB213" s="412"/>
      <c r="AC213" s="410">
        <f t="shared" si="756"/>
        <v>2000000</v>
      </c>
      <c r="AD213" s="412"/>
      <c r="AE213" s="410">
        <f t="shared" si="757"/>
        <v>2000000</v>
      </c>
      <c r="AF213" s="412"/>
      <c r="AG213" s="410">
        <f t="shared" si="758"/>
        <v>2000000</v>
      </c>
      <c r="AH213" s="412">
        <v>6000000</v>
      </c>
      <c r="AI213" s="412"/>
      <c r="AJ213" s="412">
        <f>AH213+AI213</f>
        <v>6000000</v>
      </c>
      <c r="AK213" s="412"/>
      <c r="AL213" s="410">
        <f t="shared" si="723"/>
        <v>6000000</v>
      </c>
      <c r="AM213" s="412"/>
      <c r="AN213" s="410">
        <f t="shared" si="759"/>
        <v>6000000</v>
      </c>
      <c r="AO213" s="412"/>
      <c r="AP213" s="410">
        <f t="shared" si="760"/>
        <v>6000000</v>
      </c>
      <c r="AQ213" s="412"/>
      <c r="AR213" s="410">
        <f t="shared" si="761"/>
        <v>6000000</v>
      </c>
    </row>
    <row r="214" spans="1:44" s="399" customFormat="1" ht="21.9" hidden="1" customHeight="1" x14ac:dyDescent="0.25">
      <c r="A214" s="443" t="s">
        <v>458</v>
      </c>
      <c r="B214" s="406">
        <f>B215</f>
        <v>1000000</v>
      </c>
      <c r="C214" s="406"/>
      <c r="D214" s="406">
        <f t="shared" ref="D214:D220" si="763">B214+C214</f>
        <v>1000000</v>
      </c>
      <c r="E214" s="406"/>
      <c r="F214" s="406"/>
      <c r="G214" s="406"/>
      <c r="H214" s="406">
        <f>H215</f>
        <v>1000000</v>
      </c>
      <c r="I214" s="406">
        <f>I215</f>
        <v>0</v>
      </c>
      <c r="J214" s="406">
        <f t="shared" ref="J214:AR214" si="764">J215</f>
        <v>1000000</v>
      </c>
      <c r="K214" s="406">
        <f>K215</f>
        <v>0</v>
      </c>
      <c r="L214" s="406">
        <f t="shared" si="764"/>
        <v>1000000</v>
      </c>
      <c r="M214" s="406">
        <f>M215</f>
        <v>0</v>
      </c>
      <c r="N214" s="406">
        <f t="shared" si="764"/>
        <v>1000000</v>
      </c>
      <c r="O214" s="406"/>
      <c r="P214" s="406">
        <f t="shared" si="764"/>
        <v>1000000</v>
      </c>
      <c r="Q214" s="406">
        <f t="shared" si="764"/>
        <v>-364000</v>
      </c>
      <c r="R214" s="406">
        <f t="shared" si="764"/>
        <v>636000</v>
      </c>
      <c r="S214" s="406">
        <f t="shared" si="764"/>
        <v>0</v>
      </c>
      <c r="T214" s="406">
        <f t="shared" si="764"/>
        <v>636000</v>
      </c>
      <c r="U214" s="406">
        <f t="shared" si="764"/>
        <v>0</v>
      </c>
      <c r="V214" s="406">
        <f t="shared" si="764"/>
        <v>636000</v>
      </c>
      <c r="W214" s="406">
        <f t="shared" si="764"/>
        <v>0</v>
      </c>
      <c r="X214" s="406">
        <f t="shared" si="764"/>
        <v>636000</v>
      </c>
      <c r="Y214" s="406">
        <f t="shared" si="764"/>
        <v>0</v>
      </c>
      <c r="Z214" s="406">
        <f t="shared" si="764"/>
        <v>0</v>
      </c>
      <c r="AA214" s="406">
        <f t="shared" si="764"/>
        <v>0</v>
      </c>
      <c r="AB214" s="406">
        <f t="shared" si="764"/>
        <v>0</v>
      </c>
      <c r="AC214" s="406">
        <f t="shared" si="764"/>
        <v>0</v>
      </c>
      <c r="AD214" s="406">
        <f t="shared" si="764"/>
        <v>0</v>
      </c>
      <c r="AE214" s="406">
        <f t="shared" si="764"/>
        <v>0</v>
      </c>
      <c r="AF214" s="406">
        <f t="shared" si="764"/>
        <v>0</v>
      </c>
      <c r="AG214" s="406">
        <f t="shared" si="764"/>
        <v>0</v>
      </c>
      <c r="AH214" s="406">
        <f t="shared" si="764"/>
        <v>0</v>
      </c>
      <c r="AI214" s="406">
        <f t="shared" si="764"/>
        <v>0</v>
      </c>
      <c r="AJ214" s="406">
        <f t="shared" si="764"/>
        <v>0</v>
      </c>
      <c r="AK214" s="406">
        <f t="shared" si="764"/>
        <v>0</v>
      </c>
      <c r="AL214" s="406">
        <f t="shared" si="764"/>
        <v>0</v>
      </c>
      <c r="AM214" s="406">
        <f t="shared" si="764"/>
        <v>0</v>
      </c>
      <c r="AN214" s="406">
        <f t="shared" si="764"/>
        <v>0</v>
      </c>
      <c r="AO214" s="406">
        <f t="shared" si="764"/>
        <v>0</v>
      </c>
      <c r="AP214" s="406">
        <f t="shared" si="764"/>
        <v>0</v>
      </c>
      <c r="AQ214" s="406">
        <f t="shared" si="764"/>
        <v>0</v>
      </c>
      <c r="AR214" s="406">
        <f t="shared" si="764"/>
        <v>0</v>
      </c>
    </row>
    <row r="215" spans="1:44" s="389" customFormat="1" ht="33" hidden="1" customHeight="1" x14ac:dyDescent="0.25">
      <c r="A215" s="446" t="s">
        <v>923</v>
      </c>
      <c r="B215" s="412">
        <v>1000000</v>
      </c>
      <c r="C215" s="412"/>
      <c r="D215" s="412">
        <f t="shared" si="763"/>
        <v>1000000</v>
      </c>
      <c r="E215" s="412"/>
      <c r="F215" s="412"/>
      <c r="G215" s="412"/>
      <c r="H215" s="412">
        <f t="shared" ref="H215:H220" si="765">D215+G215</f>
        <v>1000000</v>
      </c>
      <c r="I215" s="412"/>
      <c r="J215" s="410">
        <f t="shared" si="637"/>
        <v>1000000</v>
      </c>
      <c r="K215" s="412"/>
      <c r="L215" s="410">
        <f t="shared" ref="L215" si="766">J215+K215</f>
        <v>1000000</v>
      </c>
      <c r="M215" s="412"/>
      <c r="N215" s="410">
        <f>L215+M215</f>
        <v>1000000</v>
      </c>
      <c r="O215" s="412"/>
      <c r="P215" s="410">
        <f t="shared" ref="P215" si="767">N215+O215</f>
        <v>1000000</v>
      </c>
      <c r="Q215" s="412">
        <v>-364000</v>
      </c>
      <c r="R215" s="410">
        <f>P215+Q215</f>
        <v>636000</v>
      </c>
      <c r="S215" s="412"/>
      <c r="T215" s="410">
        <f>R215+S215</f>
        <v>636000</v>
      </c>
      <c r="U215" s="412"/>
      <c r="V215" s="410">
        <f>T215+U215</f>
        <v>636000</v>
      </c>
      <c r="W215" s="412"/>
      <c r="X215" s="410">
        <f>V215+W215</f>
        <v>636000</v>
      </c>
      <c r="Y215" s="412"/>
      <c r="Z215" s="412"/>
      <c r="AA215" s="410">
        <f t="shared" si="719"/>
        <v>0</v>
      </c>
      <c r="AB215" s="412"/>
      <c r="AC215" s="410">
        <f t="shared" ref="AC215" si="768">AA215+AB215</f>
        <v>0</v>
      </c>
      <c r="AD215" s="412"/>
      <c r="AE215" s="410">
        <f t="shared" ref="AE215" si="769">AC215+AD215</f>
        <v>0</v>
      </c>
      <c r="AF215" s="412"/>
      <c r="AG215" s="410">
        <f t="shared" ref="AG215" si="770">AE215+AF215</f>
        <v>0</v>
      </c>
      <c r="AH215" s="412"/>
      <c r="AI215" s="412"/>
      <c r="AJ215" s="412"/>
      <c r="AK215" s="412"/>
      <c r="AL215" s="410">
        <f t="shared" si="723"/>
        <v>0</v>
      </c>
      <c r="AM215" s="412"/>
      <c r="AN215" s="410">
        <f t="shared" ref="AN215" si="771">AL215+AM215</f>
        <v>0</v>
      </c>
      <c r="AO215" s="412"/>
      <c r="AP215" s="410">
        <f t="shared" ref="AP215" si="772">AN215+AO215</f>
        <v>0</v>
      </c>
      <c r="AQ215" s="412"/>
      <c r="AR215" s="410">
        <f t="shared" ref="AR215" si="773">AP215+AQ215</f>
        <v>0</v>
      </c>
    </row>
    <row r="216" spans="1:44" s="399" customFormat="1" ht="19.5" hidden="1" customHeight="1" x14ac:dyDescent="0.25">
      <c r="A216" s="443" t="s">
        <v>0</v>
      </c>
      <c r="B216" s="406">
        <f>SUM(B217:B218)</f>
        <v>2840000</v>
      </c>
      <c r="C216" s="406"/>
      <c r="D216" s="406">
        <f t="shared" si="763"/>
        <v>2840000</v>
      </c>
      <c r="E216" s="406">
        <f>SUM(E217:E218)</f>
        <v>3000000</v>
      </c>
      <c r="F216" s="406"/>
      <c r="G216" s="406"/>
      <c r="H216" s="406">
        <f>SUM(H217:H218)</f>
        <v>2840000</v>
      </c>
      <c r="I216" s="406">
        <f>SUM(I217:I218)</f>
        <v>0</v>
      </c>
      <c r="J216" s="406">
        <f t="shared" ref="J216:AL216" si="774">SUM(J217:J218)</f>
        <v>2840000</v>
      </c>
      <c r="K216" s="406">
        <f>SUM(K217:K218)</f>
        <v>0</v>
      </c>
      <c r="L216" s="406">
        <f t="shared" ref="L216:N216" si="775">SUM(L217:L218)</f>
        <v>2840000</v>
      </c>
      <c r="M216" s="406">
        <f>SUM(M217:M218)</f>
        <v>0</v>
      </c>
      <c r="N216" s="406">
        <f t="shared" si="775"/>
        <v>2840000</v>
      </c>
      <c r="O216" s="406"/>
      <c r="P216" s="406">
        <f t="shared" ref="P216:R216" si="776">SUM(P217:P218)</f>
        <v>2840000</v>
      </c>
      <c r="Q216" s="406"/>
      <c r="R216" s="406">
        <f t="shared" si="776"/>
        <v>2840000</v>
      </c>
      <c r="S216" s="406"/>
      <c r="T216" s="406">
        <f t="shared" ref="T216:V216" si="777">SUM(T217:T218)</f>
        <v>2840000</v>
      </c>
      <c r="U216" s="406"/>
      <c r="V216" s="406">
        <f t="shared" si="777"/>
        <v>2840000</v>
      </c>
      <c r="W216" s="406"/>
      <c r="X216" s="406">
        <f t="shared" ref="X216" si="778">SUM(X217:X218)</f>
        <v>2840000</v>
      </c>
      <c r="Y216" s="406">
        <f t="shared" si="774"/>
        <v>3000000</v>
      </c>
      <c r="Z216" s="406">
        <f t="shared" si="774"/>
        <v>0</v>
      </c>
      <c r="AA216" s="406">
        <f t="shared" si="774"/>
        <v>3000000</v>
      </c>
      <c r="AB216" s="406">
        <f t="shared" ref="AB216:AC216" si="779">SUM(AB217:AB218)</f>
        <v>0</v>
      </c>
      <c r="AC216" s="406">
        <f t="shared" si="779"/>
        <v>3000000</v>
      </c>
      <c r="AD216" s="406">
        <f t="shared" ref="AD216:AE216" si="780">SUM(AD217:AD218)</f>
        <v>0</v>
      </c>
      <c r="AE216" s="406">
        <f t="shared" si="780"/>
        <v>3000000</v>
      </c>
      <c r="AF216" s="406">
        <f t="shared" ref="AF216:AG216" si="781">SUM(AF217:AF218)</f>
        <v>0</v>
      </c>
      <c r="AG216" s="406">
        <f t="shared" si="781"/>
        <v>3000000</v>
      </c>
      <c r="AH216" s="406">
        <f t="shared" si="774"/>
        <v>18800000</v>
      </c>
      <c r="AI216" s="406">
        <f t="shared" si="774"/>
        <v>-5800000</v>
      </c>
      <c r="AJ216" s="406">
        <f t="shared" si="774"/>
        <v>13000000</v>
      </c>
      <c r="AK216" s="406">
        <f t="shared" si="774"/>
        <v>0</v>
      </c>
      <c r="AL216" s="406">
        <f t="shared" si="774"/>
        <v>13000000</v>
      </c>
      <c r="AM216" s="406">
        <f t="shared" ref="AM216:AN216" si="782">SUM(AM217:AM218)</f>
        <v>0</v>
      </c>
      <c r="AN216" s="406">
        <f t="shared" si="782"/>
        <v>13000000</v>
      </c>
      <c r="AO216" s="406">
        <f t="shared" ref="AO216:AP216" si="783">SUM(AO217:AO218)</f>
        <v>0</v>
      </c>
      <c r="AP216" s="406">
        <f t="shared" si="783"/>
        <v>13000000</v>
      </c>
      <c r="AQ216" s="406">
        <f t="shared" ref="AQ216:AR216" si="784">SUM(AQ217:AQ218)</f>
        <v>0</v>
      </c>
      <c r="AR216" s="406">
        <f t="shared" si="784"/>
        <v>13000000</v>
      </c>
    </row>
    <row r="217" spans="1:44" s="389" customFormat="1" ht="83.25" hidden="1" customHeight="1" x14ac:dyDescent="0.25">
      <c r="A217" s="429" t="s">
        <v>922</v>
      </c>
      <c r="B217" s="412">
        <v>2000000</v>
      </c>
      <c r="C217" s="412"/>
      <c r="D217" s="412">
        <f t="shared" si="763"/>
        <v>2000000</v>
      </c>
      <c r="E217" s="412">
        <v>3000000</v>
      </c>
      <c r="F217" s="412"/>
      <c r="G217" s="412"/>
      <c r="H217" s="412">
        <f t="shared" si="765"/>
        <v>2000000</v>
      </c>
      <c r="I217" s="412"/>
      <c r="J217" s="410">
        <f t="shared" si="637"/>
        <v>2000000</v>
      </c>
      <c r="K217" s="412"/>
      <c r="L217" s="410">
        <f t="shared" ref="L217:L218" si="785">J217+K217</f>
        <v>2000000</v>
      </c>
      <c r="M217" s="412"/>
      <c r="N217" s="410">
        <f>L217+M217</f>
        <v>2000000</v>
      </c>
      <c r="O217" s="412"/>
      <c r="P217" s="410">
        <f t="shared" ref="P217:P218" si="786">N217+O217</f>
        <v>2000000</v>
      </c>
      <c r="Q217" s="412"/>
      <c r="R217" s="410">
        <f>P217+Q217</f>
        <v>2000000</v>
      </c>
      <c r="S217" s="412"/>
      <c r="T217" s="410">
        <f>R217+S217</f>
        <v>2000000</v>
      </c>
      <c r="U217" s="412"/>
      <c r="V217" s="410">
        <f>T217+U217</f>
        <v>2000000</v>
      </c>
      <c r="W217" s="412"/>
      <c r="X217" s="410">
        <f>V217+W217</f>
        <v>2000000</v>
      </c>
      <c r="Y217" s="412">
        <f>E217+F217</f>
        <v>3000000</v>
      </c>
      <c r="Z217" s="412"/>
      <c r="AA217" s="410">
        <f t="shared" si="719"/>
        <v>3000000</v>
      </c>
      <c r="AB217" s="412"/>
      <c r="AC217" s="410">
        <f t="shared" ref="AC217:AC218" si="787">AA217+AB217</f>
        <v>3000000</v>
      </c>
      <c r="AD217" s="412"/>
      <c r="AE217" s="410">
        <f t="shared" ref="AE217:AE218" si="788">AC217+AD217</f>
        <v>3000000</v>
      </c>
      <c r="AF217" s="412"/>
      <c r="AG217" s="410">
        <f t="shared" ref="AG217:AG218" si="789">AE217+AF217</f>
        <v>3000000</v>
      </c>
      <c r="AH217" s="412">
        <v>18800000</v>
      </c>
      <c r="AI217" s="412">
        <v>-5800000</v>
      </c>
      <c r="AJ217" s="412">
        <f>AH217+AI217</f>
        <v>13000000</v>
      </c>
      <c r="AK217" s="412"/>
      <c r="AL217" s="410">
        <f t="shared" si="723"/>
        <v>13000000</v>
      </c>
      <c r="AM217" s="412"/>
      <c r="AN217" s="410">
        <f t="shared" ref="AN217:AN218" si="790">AL217+AM217</f>
        <v>13000000</v>
      </c>
      <c r="AO217" s="412"/>
      <c r="AP217" s="410">
        <f t="shared" ref="AP217:AP218" si="791">AN217+AO217</f>
        <v>13000000</v>
      </c>
      <c r="AQ217" s="412"/>
      <c r="AR217" s="410">
        <f t="shared" ref="AR217:AR218" si="792">AP217+AQ217</f>
        <v>13000000</v>
      </c>
    </row>
    <row r="218" spans="1:44" s="389" customFormat="1" ht="33" hidden="1" customHeight="1" x14ac:dyDescent="0.25">
      <c r="A218" s="429" t="s">
        <v>921</v>
      </c>
      <c r="B218" s="412">
        <v>840000</v>
      </c>
      <c r="C218" s="412"/>
      <c r="D218" s="412">
        <f t="shared" si="763"/>
        <v>840000</v>
      </c>
      <c r="E218" s="412"/>
      <c r="F218" s="412"/>
      <c r="G218" s="412"/>
      <c r="H218" s="412">
        <f t="shared" si="765"/>
        <v>840000</v>
      </c>
      <c r="I218" s="412"/>
      <c r="J218" s="410">
        <f t="shared" si="637"/>
        <v>840000</v>
      </c>
      <c r="K218" s="412"/>
      <c r="L218" s="410">
        <f t="shared" si="785"/>
        <v>840000</v>
      </c>
      <c r="M218" s="412"/>
      <c r="N218" s="410">
        <f>L218+M218</f>
        <v>840000</v>
      </c>
      <c r="O218" s="412"/>
      <c r="P218" s="410">
        <f t="shared" si="786"/>
        <v>840000</v>
      </c>
      <c r="Q218" s="412"/>
      <c r="R218" s="410">
        <f>P218+Q218</f>
        <v>840000</v>
      </c>
      <c r="S218" s="412"/>
      <c r="T218" s="410">
        <f>R218+S218</f>
        <v>840000</v>
      </c>
      <c r="U218" s="412"/>
      <c r="V218" s="410">
        <f>T218+U218</f>
        <v>840000</v>
      </c>
      <c r="W218" s="412"/>
      <c r="X218" s="410">
        <f>V218+W218</f>
        <v>840000</v>
      </c>
      <c r="Y218" s="412"/>
      <c r="Z218" s="412"/>
      <c r="AA218" s="410">
        <f t="shared" si="719"/>
        <v>0</v>
      </c>
      <c r="AB218" s="412"/>
      <c r="AC218" s="410">
        <f t="shared" si="787"/>
        <v>0</v>
      </c>
      <c r="AD218" s="412"/>
      <c r="AE218" s="410">
        <f t="shared" si="788"/>
        <v>0</v>
      </c>
      <c r="AF218" s="412"/>
      <c r="AG218" s="410">
        <f t="shared" si="789"/>
        <v>0</v>
      </c>
      <c r="AH218" s="412"/>
      <c r="AI218" s="412"/>
      <c r="AJ218" s="412"/>
      <c r="AK218" s="412"/>
      <c r="AL218" s="410">
        <f t="shared" si="723"/>
        <v>0</v>
      </c>
      <c r="AM218" s="412"/>
      <c r="AN218" s="410">
        <f t="shared" si="790"/>
        <v>0</v>
      </c>
      <c r="AO218" s="412"/>
      <c r="AP218" s="410">
        <f t="shared" si="791"/>
        <v>0</v>
      </c>
      <c r="AQ218" s="412"/>
      <c r="AR218" s="410">
        <f t="shared" si="792"/>
        <v>0</v>
      </c>
    </row>
    <row r="219" spans="1:44" s="399" customFormat="1" ht="20.25" hidden="1" customHeight="1" x14ac:dyDescent="0.25">
      <c r="A219" s="442" t="s">
        <v>680</v>
      </c>
      <c r="B219" s="406">
        <f>SUM(B220:B223)</f>
        <v>2500000</v>
      </c>
      <c r="C219" s="406">
        <f>C220+C221+C222+C223</f>
        <v>1520000</v>
      </c>
      <c r="D219" s="406">
        <f t="shared" si="763"/>
        <v>4020000</v>
      </c>
      <c r="E219" s="406">
        <f t="shared" ref="E219" si="793">SUM(E220:E223)</f>
        <v>3500000</v>
      </c>
      <c r="F219" s="406"/>
      <c r="G219" s="406"/>
      <c r="H219" s="406">
        <f>SUM(H220:H223)</f>
        <v>4020000</v>
      </c>
      <c r="I219" s="406">
        <f t="shared" ref="I219:Z219" si="794">SUM(I220:I223)</f>
        <v>0</v>
      </c>
      <c r="J219" s="406">
        <f t="shared" si="794"/>
        <v>4020000</v>
      </c>
      <c r="K219" s="406">
        <f t="shared" ref="K219:L219" si="795">SUM(K220:K223)</f>
        <v>0</v>
      </c>
      <c r="L219" s="406">
        <f t="shared" si="795"/>
        <v>4020000</v>
      </c>
      <c r="M219" s="406">
        <f t="shared" ref="M219:N219" si="796">SUM(M220:M223)</f>
        <v>0</v>
      </c>
      <c r="N219" s="406">
        <f t="shared" si="796"/>
        <v>4020000</v>
      </c>
      <c r="O219" s="406"/>
      <c r="P219" s="406">
        <f t="shared" ref="P219:R219" si="797">SUM(P220:P223)</f>
        <v>4020000</v>
      </c>
      <c r="Q219" s="406">
        <f t="shared" si="797"/>
        <v>-2328000</v>
      </c>
      <c r="R219" s="406">
        <f t="shared" si="797"/>
        <v>1692000</v>
      </c>
      <c r="S219" s="406">
        <f t="shared" ref="S219:T219" si="798">SUM(S220:S223)</f>
        <v>0</v>
      </c>
      <c r="T219" s="406">
        <f t="shared" si="798"/>
        <v>1692000</v>
      </c>
      <c r="U219" s="406">
        <f t="shared" ref="U219:V219" si="799">SUM(U220:U223)</f>
        <v>0</v>
      </c>
      <c r="V219" s="406">
        <f t="shared" si="799"/>
        <v>1692000</v>
      </c>
      <c r="W219" s="406">
        <f t="shared" ref="W219:X219" si="800">SUM(W220:W223)</f>
        <v>0</v>
      </c>
      <c r="X219" s="406">
        <f t="shared" si="800"/>
        <v>1692000</v>
      </c>
      <c r="Y219" s="406">
        <f t="shared" si="794"/>
        <v>3500000</v>
      </c>
      <c r="Z219" s="406">
        <f t="shared" si="794"/>
        <v>0</v>
      </c>
      <c r="AA219" s="406">
        <f t="shared" ref="AA219:AB219" si="801">SUM(AA220:AA223)</f>
        <v>3500000</v>
      </c>
      <c r="AB219" s="406">
        <f t="shared" si="801"/>
        <v>0</v>
      </c>
      <c r="AC219" s="406">
        <f t="shared" ref="AC219:AD219" si="802">SUM(AC220:AC223)</f>
        <v>3500000</v>
      </c>
      <c r="AD219" s="406">
        <f t="shared" si="802"/>
        <v>0</v>
      </c>
      <c r="AE219" s="406">
        <f t="shared" ref="AE219:AF219" si="803">SUM(AE220:AE223)</f>
        <v>3500000</v>
      </c>
      <c r="AF219" s="406">
        <f t="shared" si="803"/>
        <v>0</v>
      </c>
      <c r="AG219" s="406">
        <f t="shared" ref="AG219" si="804">SUM(AG220:AG223)</f>
        <v>3500000</v>
      </c>
      <c r="AH219" s="406">
        <f t="shared" ref="AH219" si="805">SUM(AH220:AH223)</f>
        <v>0</v>
      </c>
      <c r="AI219" s="406">
        <f t="shared" ref="AI219:AJ219" si="806">SUM(AI220:AI223)</f>
        <v>0</v>
      </c>
      <c r="AJ219" s="406">
        <f t="shared" si="806"/>
        <v>0</v>
      </c>
      <c r="AK219" s="406">
        <f t="shared" ref="AK219:AM219" si="807">SUM(AK220:AK223)</f>
        <v>0</v>
      </c>
      <c r="AL219" s="406">
        <f t="shared" ref="AL219:AO219" si="808">SUM(AL220:AL223)</f>
        <v>0</v>
      </c>
      <c r="AM219" s="406">
        <f t="shared" si="807"/>
        <v>0</v>
      </c>
      <c r="AN219" s="406">
        <f t="shared" si="808"/>
        <v>0</v>
      </c>
      <c r="AO219" s="406">
        <f t="shared" si="808"/>
        <v>0</v>
      </c>
      <c r="AP219" s="406">
        <f t="shared" ref="AP219:AQ219" si="809">SUM(AP220:AP223)</f>
        <v>0</v>
      </c>
      <c r="AQ219" s="406">
        <f t="shared" si="809"/>
        <v>0</v>
      </c>
      <c r="AR219" s="406">
        <f t="shared" ref="AR219" si="810">SUM(AR220:AR223)</f>
        <v>0</v>
      </c>
    </row>
    <row r="220" spans="1:44" s="389" customFormat="1" ht="33" hidden="1" customHeight="1" x14ac:dyDescent="0.25">
      <c r="A220" s="429" t="s">
        <v>920</v>
      </c>
      <c r="B220" s="412">
        <v>1000000</v>
      </c>
      <c r="C220" s="412">
        <v>1000000</v>
      </c>
      <c r="D220" s="412">
        <f t="shared" si="763"/>
        <v>2000000</v>
      </c>
      <c r="E220" s="412">
        <v>1500000</v>
      </c>
      <c r="F220" s="412"/>
      <c r="G220" s="412"/>
      <c r="H220" s="412">
        <f t="shared" si="765"/>
        <v>2000000</v>
      </c>
      <c r="I220" s="412"/>
      <c r="J220" s="410">
        <f t="shared" si="637"/>
        <v>2000000</v>
      </c>
      <c r="K220" s="412"/>
      <c r="L220" s="410">
        <f t="shared" ref="L220:L223" si="811">J220+K220</f>
        <v>2000000</v>
      </c>
      <c r="M220" s="412"/>
      <c r="N220" s="410">
        <f>L220+M220</f>
        <v>2000000</v>
      </c>
      <c r="O220" s="412"/>
      <c r="P220" s="410">
        <f t="shared" ref="P220:P223" si="812">N220+O220</f>
        <v>2000000</v>
      </c>
      <c r="Q220" s="412">
        <v>-1328000</v>
      </c>
      <c r="R220" s="410">
        <f>P220+Q220</f>
        <v>672000</v>
      </c>
      <c r="S220" s="412"/>
      <c r="T220" s="410">
        <f>R220+S220</f>
        <v>672000</v>
      </c>
      <c r="U220" s="412"/>
      <c r="V220" s="410">
        <f>T220+U220</f>
        <v>672000</v>
      </c>
      <c r="W220" s="412"/>
      <c r="X220" s="410">
        <f>V220+W220</f>
        <v>672000</v>
      </c>
      <c r="Y220" s="412">
        <f>E220+F220</f>
        <v>1500000</v>
      </c>
      <c r="Z220" s="412"/>
      <c r="AA220" s="410">
        <f t="shared" si="719"/>
        <v>1500000</v>
      </c>
      <c r="AB220" s="412"/>
      <c r="AC220" s="410">
        <f t="shared" ref="AC220:AC223" si="813">AA220+AB220</f>
        <v>1500000</v>
      </c>
      <c r="AD220" s="412"/>
      <c r="AE220" s="410">
        <f t="shared" ref="AE220:AE223" si="814">AC220+AD220</f>
        <v>1500000</v>
      </c>
      <c r="AF220" s="412"/>
      <c r="AG220" s="410">
        <f t="shared" ref="AG220:AG223" si="815">AE220+AF220</f>
        <v>1500000</v>
      </c>
      <c r="AH220" s="412"/>
      <c r="AI220" s="412"/>
      <c r="AJ220" s="412"/>
      <c r="AK220" s="412"/>
      <c r="AL220" s="410">
        <f t="shared" si="723"/>
        <v>0</v>
      </c>
      <c r="AM220" s="412"/>
      <c r="AN220" s="410">
        <f t="shared" ref="AN220:AN223" si="816">AL220+AM220</f>
        <v>0</v>
      </c>
      <c r="AO220" s="412"/>
      <c r="AP220" s="410">
        <f t="shared" ref="AP220:AP223" si="817">AN220+AO220</f>
        <v>0</v>
      </c>
      <c r="AQ220" s="412"/>
      <c r="AR220" s="410">
        <f t="shared" ref="AR220:AR223" si="818">AP220+AQ220</f>
        <v>0</v>
      </c>
    </row>
    <row r="221" spans="1:44" s="389" customFormat="1" ht="35.25" hidden="1" customHeight="1" x14ac:dyDescent="0.25">
      <c r="A221" s="429" t="s">
        <v>919</v>
      </c>
      <c r="B221" s="412"/>
      <c r="C221" s="412"/>
      <c r="D221" s="412"/>
      <c r="E221" s="412">
        <v>2000000</v>
      </c>
      <c r="F221" s="412"/>
      <c r="G221" s="412"/>
      <c r="H221" s="412"/>
      <c r="I221" s="412"/>
      <c r="J221" s="410">
        <f t="shared" si="637"/>
        <v>0</v>
      </c>
      <c r="K221" s="412"/>
      <c r="L221" s="410">
        <f t="shared" si="811"/>
        <v>0</v>
      </c>
      <c r="M221" s="412"/>
      <c r="N221" s="410">
        <f>L221+M221</f>
        <v>0</v>
      </c>
      <c r="O221" s="412"/>
      <c r="P221" s="410">
        <f t="shared" si="812"/>
        <v>0</v>
      </c>
      <c r="Q221" s="412"/>
      <c r="R221" s="410">
        <f>P221+Q221</f>
        <v>0</v>
      </c>
      <c r="S221" s="412"/>
      <c r="T221" s="410">
        <f>R221+S221</f>
        <v>0</v>
      </c>
      <c r="U221" s="412"/>
      <c r="V221" s="410">
        <f>T221+U221</f>
        <v>0</v>
      </c>
      <c r="W221" s="412"/>
      <c r="X221" s="410">
        <f>V221+W221</f>
        <v>0</v>
      </c>
      <c r="Y221" s="412">
        <f>E221+F221</f>
        <v>2000000</v>
      </c>
      <c r="Z221" s="412"/>
      <c r="AA221" s="410">
        <f t="shared" si="719"/>
        <v>2000000</v>
      </c>
      <c r="AB221" s="412"/>
      <c r="AC221" s="410">
        <f t="shared" si="813"/>
        <v>2000000</v>
      </c>
      <c r="AD221" s="412"/>
      <c r="AE221" s="410">
        <f t="shared" si="814"/>
        <v>2000000</v>
      </c>
      <c r="AF221" s="412"/>
      <c r="AG221" s="410">
        <f t="shared" si="815"/>
        <v>2000000</v>
      </c>
      <c r="AH221" s="412"/>
      <c r="AI221" s="412"/>
      <c r="AJ221" s="412"/>
      <c r="AK221" s="412"/>
      <c r="AL221" s="410">
        <f t="shared" si="723"/>
        <v>0</v>
      </c>
      <c r="AM221" s="412"/>
      <c r="AN221" s="410">
        <f t="shared" si="816"/>
        <v>0</v>
      </c>
      <c r="AO221" s="412"/>
      <c r="AP221" s="410">
        <f t="shared" si="817"/>
        <v>0</v>
      </c>
      <c r="AQ221" s="412"/>
      <c r="AR221" s="410">
        <f t="shared" si="818"/>
        <v>0</v>
      </c>
    </row>
    <row r="222" spans="1:44" s="389" customFormat="1" ht="48.75" hidden="1" customHeight="1" x14ac:dyDescent="0.25">
      <c r="A222" s="429" t="s">
        <v>918</v>
      </c>
      <c r="B222" s="412"/>
      <c r="C222" s="412">
        <v>520000</v>
      </c>
      <c r="D222" s="412">
        <f t="shared" ref="D222:D223" si="819">B222+C222</f>
        <v>520000</v>
      </c>
      <c r="E222" s="412"/>
      <c r="F222" s="412"/>
      <c r="G222" s="412"/>
      <c r="H222" s="412">
        <f>D222+G222</f>
        <v>520000</v>
      </c>
      <c r="I222" s="412"/>
      <c r="J222" s="410">
        <f t="shared" si="637"/>
        <v>520000</v>
      </c>
      <c r="K222" s="412"/>
      <c r="L222" s="410">
        <f t="shared" si="811"/>
        <v>520000</v>
      </c>
      <c r="M222" s="412"/>
      <c r="N222" s="410">
        <f>L222+M222</f>
        <v>520000</v>
      </c>
      <c r="O222" s="412"/>
      <c r="P222" s="410">
        <f t="shared" si="812"/>
        <v>520000</v>
      </c>
      <c r="Q222" s="412">
        <v>-61000</v>
      </c>
      <c r="R222" s="410">
        <f>P222+Q222</f>
        <v>459000</v>
      </c>
      <c r="S222" s="412"/>
      <c r="T222" s="410">
        <f>R222+S222</f>
        <v>459000</v>
      </c>
      <c r="U222" s="412"/>
      <c r="V222" s="410">
        <f>T222+U222</f>
        <v>459000</v>
      </c>
      <c r="W222" s="412"/>
      <c r="X222" s="410">
        <f>V222+W222</f>
        <v>459000</v>
      </c>
      <c r="Y222" s="412"/>
      <c r="Z222" s="412"/>
      <c r="AA222" s="410">
        <f t="shared" si="719"/>
        <v>0</v>
      </c>
      <c r="AB222" s="412"/>
      <c r="AC222" s="410">
        <f t="shared" si="813"/>
        <v>0</v>
      </c>
      <c r="AD222" s="412"/>
      <c r="AE222" s="410">
        <f t="shared" si="814"/>
        <v>0</v>
      </c>
      <c r="AF222" s="412"/>
      <c r="AG222" s="410">
        <f t="shared" si="815"/>
        <v>0</v>
      </c>
      <c r="AH222" s="412"/>
      <c r="AI222" s="412"/>
      <c r="AJ222" s="412"/>
      <c r="AK222" s="412"/>
      <c r="AL222" s="410">
        <f t="shared" si="723"/>
        <v>0</v>
      </c>
      <c r="AM222" s="412"/>
      <c r="AN222" s="410">
        <f t="shared" si="816"/>
        <v>0</v>
      </c>
      <c r="AO222" s="412"/>
      <c r="AP222" s="410">
        <f t="shared" si="817"/>
        <v>0</v>
      </c>
      <c r="AQ222" s="412"/>
      <c r="AR222" s="410">
        <f t="shared" si="818"/>
        <v>0</v>
      </c>
    </row>
    <row r="223" spans="1:44" s="389" customFormat="1" ht="34.5" hidden="1" customHeight="1" x14ac:dyDescent="0.25">
      <c r="A223" s="429" t="s">
        <v>917</v>
      </c>
      <c r="B223" s="412">
        <v>1500000</v>
      </c>
      <c r="C223" s="412"/>
      <c r="D223" s="412">
        <f t="shared" si="819"/>
        <v>1500000</v>
      </c>
      <c r="E223" s="412"/>
      <c r="F223" s="412"/>
      <c r="G223" s="412"/>
      <c r="H223" s="412">
        <f>D223+G223</f>
        <v>1500000</v>
      </c>
      <c r="I223" s="412"/>
      <c r="J223" s="410">
        <f t="shared" si="637"/>
        <v>1500000</v>
      </c>
      <c r="K223" s="412"/>
      <c r="L223" s="410">
        <f t="shared" si="811"/>
        <v>1500000</v>
      </c>
      <c r="M223" s="412"/>
      <c r="N223" s="410">
        <f>L223+M223</f>
        <v>1500000</v>
      </c>
      <c r="O223" s="412"/>
      <c r="P223" s="410">
        <f t="shared" si="812"/>
        <v>1500000</v>
      </c>
      <c r="Q223" s="412">
        <v>-939000</v>
      </c>
      <c r="R223" s="410">
        <f>P223+Q223</f>
        <v>561000</v>
      </c>
      <c r="S223" s="412"/>
      <c r="T223" s="410">
        <f>R223+S223</f>
        <v>561000</v>
      </c>
      <c r="U223" s="412"/>
      <c r="V223" s="410">
        <f>T223+U223</f>
        <v>561000</v>
      </c>
      <c r="W223" s="412"/>
      <c r="X223" s="410">
        <f>V223+W223</f>
        <v>561000</v>
      </c>
      <c r="Y223" s="412"/>
      <c r="Z223" s="412"/>
      <c r="AA223" s="410">
        <f t="shared" si="719"/>
        <v>0</v>
      </c>
      <c r="AB223" s="412"/>
      <c r="AC223" s="410">
        <f t="shared" si="813"/>
        <v>0</v>
      </c>
      <c r="AD223" s="412"/>
      <c r="AE223" s="410">
        <f t="shared" si="814"/>
        <v>0</v>
      </c>
      <c r="AF223" s="412"/>
      <c r="AG223" s="410">
        <f t="shared" si="815"/>
        <v>0</v>
      </c>
      <c r="AH223" s="412"/>
      <c r="AI223" s="412"/>
      <c r="AJ223" s="412"/>
      <c r="AK223" s="412"/>
      <c r="AL223" s="410">
        <f t="shared" si="723"/>
        <v>0</v>
      </c>
      <c r="AM223" s="412"/>
      <c r="AN223" s="410">
        <f t="shared" si="816"/>
        <v>0</v>
      </c>
      <c r="AO223" s="412"/>
      <c r="AP223" s="410">
        <f t="shared" si="817"/>
        <v>0</v>
      </c>
      <c r="AQ223" s="412"/>
      <c r="AR223" s="410">
        <f t="shared" si="818"/>
        <v>0</v>
      </c>
    </row>
    <row r="224" spans="1:44" s="399" customFormat="1" ht="18.75" hidden="1" customHeight="1" x14ac:dyDescent="0.25">
      <c r="A224" s="443" t="s">
        <v>459</v>
      </c>
      <c r="B224" s="406"/>
      <c r="C224" s="406"/>
      <c r="D224" s="406"/>
      <c r="E224" s="406">
        <f t="shared" ref="E224" si="820">E225</f>
        <v>2000000</v>
      </c>
      <c r="F224" s="406"/>
      <c r="G224" s="406"/>
      <c r="H224" s="406">
        <f t="shared" ref="H224:X224" si="821">H225</f>
        <v>0</v>
      </c>
      <c r="I224" s="406">
        <f t="shared" si="821"/>
        <v>0</v>
      </c>
      <c r="J224" s="406">
        <f t="shared" si="821"/>
        <v>0</v>
      </c>
      <c r="K224" s="406">
        <f t="shared" si="821"/>
        <v>0</v>
      </c>
      <c r="L224" s="406">
        <f t="shared" si="821"/>
        <v>0</v>
      </c>
      <c r="M224" s="406">
        <f t="shared" si="821"/>
        <v>0</v>
      </c>
      <c r="N224" s="406">
        <f t="shared" si="821"/>
        <v>0</v>
      </c>
      <c r="O224" s="406"/>
      <c r="P224" s="406">
        <f t="shared" si="821"/>
        <v>0</v>
      </c>
      <c r="Q224" s="406"/>
      <c r="R224" s="406">
        <f t="shared" si="821"/>
        <v>0</v>
      </c>
      <c r="S224" s="406"/>
      <c r="T224" s="406">
        <f t="shared" si="821"/>
        <v>0</v>
      </c>
      <c r="U224" s="406"/>
      <c r="V224" s="406">
        <f t="shared" si="821"/>
        <v>0</v>
      </c>
      <c r="W224" s="406"/>
      <c r="X224" s="406">
        <f t="shared" si="821"/>
        <v>0</v>
      </c>
      <c r="Y224" s="406">
        <f>Y225</f>
        <v>2000000</v>
      </c>
      <c r="Z224" s="406">
        <f t="shared" ref="Z224:AR224" si="822">Z225</f>
        <v>0</v>
      </c>
      <c r="AA224" s="406">
        <f t="shared" si="822"/>
        <v>2000000</v>
      </c>
      <c r="AB224" s="406">
        <f t="shared" si="822"/>
        <v>0</v>
      </c>
      <c r="AC224" s="406">
        <f t="shared" si="822"/>
        <v>2000000</v>
      </c>
      <c r="AD224" s="406">
        <f t="shared" si="822"/>
        <v>0</v>
      </c>
      <c r="AE224" s="406">
        <f t="shared" si="822"/>
        <v>2000000</v>
      </c>
      <c r="AF224" s="406">
        <f t="shared" si="822"/>
        <v>0</v>
      </c>
      <c r="AG224" s="406">
        <f t="shared" si="822"/>
        <v>2000000</v>
      </c>
      <c r="AH224" s="406">
        <f t="shared" si="822"/>
        <v>2000000</v>
      </c>
      <c r="AI224" s="406">
        <f t="shared" si="822"/>
        <v>0</v>
      </c>
      <c r="AJ224" s="406">
        <f t="shared" si="822"/>
        <v>2000000</v>
      </c>
      <c r="AK224" s="406">
        <f t="shared" si="822"/>
        <v>0</v>
      </c>
      <c r="AL224" s="406">
        <f t="shared" si="822"/>
        <v>2000000</v>
      </c>
      <c r="AM224" s="406">
        <f t="shared" si="822"/>
        <v>0</v>
      </c>
      <c r="AN224" s="406">
        <f t="shared" si="822"/>
        <v>2000000</v>
      </c>
      <c r="AO224" s="406">
        <f t="shared" si="822"/>
        <v>0</v>
      </c>
      <c r="AP224" s="406">
        <f t="shared" si="822"/>
        <v>2000000</v>
      </c>
      <c r="AQ224" s="406">
        <f t="shared" si="822"/>
        <v>0</v>
      </c>
      <c r="AR224" s="406">
        <f t="shared" si="822"/>
        <v>2000000</v>
      </c>
    </row>
    <row r="225" spans="1:44" s="389" customFormat="1" ht="34.65" hidden="1" customHeight="1" x14ac:dyDescent="0.25">
      <c r="A225" s="429" t="s">
        <v>916</v>
      </c>
      <c r="B225" s="412"/>
      <c r="C225" s="412"/>
      <c r="D225" s="412"/>
      <c r="E225" s="412">
        <v>2000000</v>
      </c>
      <c r="F225" s="412"/>
      <c r="G225" s="412"/>
      <c r="H225" s="412"/>
      <c r="I225" s="412"/>
      <c r="J225" s="410">
        <f t="shared" si="637"/>
        <v>0</v>
      </c>
      <c r="K225" s="412"/>
      <c r="L225" s="410">
        <f t="shared" ref="L225" si="823">J225+K225</f>
        <v>0</v>
      </c>
      <c r="M225" s="412"/>
      <c r="N225" s="410">
        <f>L225+M225</f>
        <v>0</v>
      </c>
      <c r="O225" s="412"/>
      <c r="P225" s="410">
        <f t="shared" ref="P225" si="824">N225+O225</f>
        <v>0</v>
      </c>
      <c r="Q225" s="412"/>
      <c r="R225" s="410">
        <f>P225+Q225</f>
        <v>0</v>
      </c>
      <c r="S225" s="412"/>
      <c r="T225" s="410">
        <f>R225+S225</f>
        <v>0</v>
      </c>
      <c r="U225" s="412"/>
      <c r="V225" s="410">
        <f>T225+U225</f>
        <v>0</v>
      </c>
      <c r="W225" s="412"/>
      <c r="X225" s="410">
        <f>V225+W225</f>
        <v>0</v>
      </c>
      <c r="Y225" s="412">
        <f>E225+F225</f>
        <v>2000000</v>
      </c>
      <c r="Z225" s="412"/>
      <c r="AA225" s="410">
        <f t="shared" si="719"/>
        <v>2000000</v>
      </c>
      <c r="AB225" s="412"/>
      <c r="AC225" s="410">
        <f t="shared" ref="AC225" si="825">AA225+AB225</f>
        <v>2000000</v>
      </c>
      <c r="AD225" s="412"/>
      <c r="AE225" s="410">
        <f t="shared" ref="AE225" si="826">AC225+AD225</f>
        <v>2000000</v>
      </c>
      <c r="AF225" s="412"/>
      <c r="AG225" s="410">
        <f t="shared" ref="AG225" si="827">AE225+AF225</f>
        <v>2000000</v>
      </c>
      <c r="AH225" s="412">
        <v>2000000</v>
      </c>
      <c r="AI225" s="412"/>
      <c r="AJ225" s="412">
        <f>AH225+AI225</f>
        <v>2000000</v>
      </c>
      <c r="AK225" s="412"/>
      <c r="AL225" s="410">
        <f t="shared" si="723"/>
        <v>2000000</v>
      </c>
      <c r="AM225" s="412"/>
      <c r="AN225" s="410">
        <f t="shared" ref="AN225" si="828">AL225+AM225</f>
        <v>2000000</v>
      </c>
      <c r="AO225" s="412"/>
      <c r="AP225" s="410">
        <f t="shared" ref="AP225" si="829">AN225+AO225</f>
        <v>2000000</v>
      </c>
      <c r="AQ225" s="412"/>
      <c r="AR225" s="410">
        <f t="shared" ref="AR225" si="830">AP225+AQ225</f>
        <v>2000000</v>
      </c>
    </row>
    <row r="226" spans="1:44" s="399" customFormat="1" ht="21" hidden="1" customHeight="1" x14ac:dyDescent="0.25">
      <c r="A226" s="442" t="s">
        <v>460</v>
      </c>
      <c r="B226" s="406">
        <f>SUM(B227:B232)</f>
        <v>52782000</v>
      </c>
      <c r="C226" s="406">
        <f>C227+C228+C232+C229+C230+C231</f>
        <v>22763000</v>
      </c>
      <c r="D226" s="406">
        <f>B226+C226</f>
        <v>75545000</v>
      </c>
      <c r="E226" s="406">
        <f>SUM(E227:E232)</f>
        <v>20000000</v>
      </c>
      <c r="F226" s="406"/>
      <c r="G226" s="406"/>
      <c r="H226" s="406">
        <f t="shared" ref="H226" si="831">SUM(H227:H232)</f>
        <v>75545000</v>
      </c>
      <c r="I226" s="406">
        <f t="shared" ref="I226:L226" si="832">SUM(I227:I232)</f>
        <v>0</v>
      </c>
      <c r="J226" s="406">
        <f t="shared" ref="J226:AL226" si="833">SUM(J227:J232)</f>
        <v>75545000</v>
      </c>
      <c r="K226" s="406">
        <f t="shared" si="832"/>
        <v>0</v>
      </c>
      <c r="L226" s="406">
        <f t="shared" si="832"/>
        <v>75545000</v>
      </c>
      <c r="M226" s="406">
        <f t="shared" ref="M226:N226" si="834">SUM(M227:M232)</f>
        <v>-11900000</v>
      </c>
      <c r="N226" s="406">
        <f t="shared" si="834"/>
        <v>63645000</v>
      </c>
      <c r="O226" s="406"/>
      <c r="P226" s="406">
        <f t="shared" ref="P226:R226" si="835">SUM(P227:P232)</f>
        <v>63645000</v>
      </c>
      <c r="Q226" s="406">
        <f t="shared" si="835"/>
        <v>-19807000</v>
      </c>
      <c r="R226" s="406">
        <f t="shared" si="835"/>
        <v>43838000</v>
      </c>
      <c r="S226" s="406">
        <f t="shared" ref="S226:T226" si="836">SUM(S227:S232)</f>
        <v>0</v>
      </c>
      <c r="T226" s="406">
        <f t="shared" si="836"/>
        <v>43838000</v>
      </c>
      <c r="U226" s="406">
        <f t="shared" ref="U226:V226" si="837">SUM(U227:U232)</f>
        <v>0</v>
      </c>
      <c r="V226" s="406">
        <f t="shared" si="837"/>
        <v>43838000</v>
      </c>
      <c r="W226" s="406">
        <f t="shared" ref="W226:X226" si="838">SUM(W227:W232)</f>
        <v>0</v>
      </c>
      <c r="X226" s="406">
        <f t="shared" si="838"/>
        <v>43838000</v>
      </c>
      <c r="Y226" s="406">
        <f t="shared" si="833"/>
        <v>20000000</v>
      </c>
      <c r="Z226" s="406">
        <f t="shared" si="833"/>
        <v>0</v>
      </c>
      <c r="AA226" s="406">
        <f t="shared" si="833"/>
        <v>20000000</v>
      </c>
      <c r="AB226" s="406">
        <f t="shared" ref="AB226:AC226" si="839">SUM(AB227:AB232)</f>
        <v>0</v>
      </c>
      <c r="AC226" s="406">
        <f t="shared" si="839"/>
        <v>20000000</v>
      </c>
      <c r="AD226" s="406">
        <f t="shared" ref="AD226:AE226" si="840">SUM(AD227:AD232)</f>
        <v>0</v>
      </c>
      <c r="AE226" s="406">
        <f t="shared" si="840"/>
        <v>20000000</v>
      </c>
      <c r="AF226" s="406">
        <f t="shared" ref="AF226:AG226" si="841">SUM(AF227:AF232)</f>
        <v>0</v>
      </c>
      <c r="AG226" s="406">
        <f t="shared" si="841"/>
        <v>20000000</v>
      </c>
      <c r="AH226" s="406">
        <f t="shared" si="833"/>
        <v>0</v>
      </c>
      <c r="AI226" s="406">
        <f t="shared" si="833"/>
        <v>0</v>
      </c>
      <c r="AJ226" s="406">
        <f t="shared" si="833"/>
        <v>0</v>
      </c>
      <c r="AK226" s="406">
        <f t="shared" si="833"/>
        <v>0</v>
      </c>
      <c r="AL226" s="406">
        <f t="shared" si="833"/>
        <v>0</v>
      </c>
      <c r="AM226" s="406">
        <f t="shared" ref="AM226:AN226" si="842">SUM(AM227:AM232)</f>
        <v>0</v>
      </c>
      <c r="AN226" s="406">
        <f t="shared" si="842"/>
        <v>0</v>
      </c>
      <c r="AO226" s="406">
        <f t="shared" ref="AO226:AP226" si="843">SUM(AO227:AO232)</f>
        <v>0</v>
      </c>
      <c r="AP226" s="406">
        <f t="shared" si="843"/>
        <v>0</v>
      </c>
      <c r="AQ226" s="406">
        <f t="shared" ref="AQ226:AR226" si="844">SUM(AQ227:AQ232)</f>
        <v>0</v>
      </c>
      <c r="AR226" s="406">
        <f t="shared" si="844"/>
        <v>0</v>
      </c>
    </row>
    <row r="227" spans="1:44" s="389" customFormat="1" ht="45.75" hidden="1" customHeight="1" x14ac:dyDescent="0.25">
      <c r="A227" s="446" t="s">
        <v>945</v>
      </c>
      <c r="B227" s="412">
        <v>14700000</v>
      </c>
      <c r="C227" s="412"/>
      <c r="D227" s="412">
        <f>B227+C227</f>
        <v>14700000</v>
      </c>
      <c r="E227" s="412"/>
      <c r="F227" s="412"/>
      <c r="G227" s="412"/>
      <c r="H227" s="412">
        <f t="shared" ref="H227:H233" si="845">D227+G227</f>
        <v>14700000</v>
      </c>
      <c r="I227" s="412"/>
      <c r="J227" s="410">
        <f t="shared" si="637"/>
        <v>14700000</v>
      </c>
      <c r="K227" s="412"/>
      <c r="L227" s="410">
        <f t="shared" ref="L227:L235" si="846">J227+K227</f>
        <v>14700000</v>
      </c>
      <c r="M227" s="412">
        <v>-11900000</v>
      </c>
      <c r="N227" s="410">
        <f t="shared" ref="N227:N232" si="847">L227+M227</f>
        <v>2800000</v>
      </c>
      <c r="O227" s="412"/>
      <c r="P227" s="410">
        <f t="shared" ref="P227:P232" si="848">N227+O227</f>
        <v>2800000</v>
      </c>
      <c r="Q227" s="412">
        <v>-1680000</v>
      </c>
      <c r="R227" s="410">
        <f t="shared" ref="R227:R232" si="849">P227+Q227</f>
        <v>1120000</v>
      </c>
      <c r="S227" s="412"/>
      <c r="T227" s="410">
        <f t="shared" ref="T227:T232" si="850">R227+S227</f>
        <v>1120000</v>
      </c>
      <c r="U227" s="412"/>
      <c r="V227" s="410">
        <f t="shared" ref="V227:V232" si="851">T227+U227</f>
        <v>1120000</v>
      </c>
      <c r="W227" s="412"/>
      <c r="X227" s="410">
        <f t="shared" ref="X227:X232" si="852">V227+W227</f>
        <v>1120000</v>
      </c>
      <c r="Y227" s="412"/>
      <c r="Z227" s="412"/>
      <c r="AA227" s="410">
        <f t="shared" si="719"/>
        <v>0</v>
      </c>
      <c r="AB227" s="412"/>
      <c r="AC227" s="410">
        <f t="shared" ref="AC227:AC235" si="853">AA227+AB227</f>
        <v>0</v>
      </c>
      <c r="AD227" s="412"/>
      <c r="AE227" s="410">
        <f t="shared" ref="AE227:AE235" si="854">AC227+AD227</f>
        <v>0</v>
      </c>
      <c r="AF227" s="412"/>
      <c r="AG227" s="410">
        <f t="shared" ref="AG227:AG235" si="855">AE227+AF227</f>
        <v>0</v>
      </c>
      <c r="AH227" s="412"/>
      <c r="AI227" s="412"/>
      <c r="AJ227" s="412"/>
      <c r="AK227" s="412"/>
      <c r="AL227" s="410">
        <f t="shared" si="723"/>
        <v>0</v>
      </c>
      <c r="AM227" s="412"/>
      <c r="AN227" s="410">
        <f t="shared" ref="AN227:AN235" si="856">AL227+AM227</f>
        <v>0</v>
      </c>
      <c r="AO227" s="412"/>
      <c r="AP227" s="410">
        <f t="shared" ref="AP227:AP235" si="857">AN227+AO227</f>
        <v>0</v>
      </c>
      <c r="AQ227" s="412"/>
      <c r="AR227" s="410">
        <f t="shared" ref="AR227:AR235" si="858">AP227+AQ227</f>
        <v>0</v>
      </c>
    </row>
    <row r="228" spans="1:44" s="389" customFormat="1" ht="32.25" hidden="1" customHeight="1" x14ac:dyDescent="0.25">
      <c r="A228" s="429" t="s">
        <v>915</v>
      </c>
      <c r="B228" s="412">
        <v>1000000</v>
      </c>
      <c r="C228" s="412"/>
      <c r="D228" s="412">
        <f t="shared" ref="D228:D232" si="859">B228+C228</f>
        <v>1000000</v>
      </c>
      <c r="E228" s="412"/>
      <c r="F228" s="412"/>
      <c r="G228" s="412"/>
      <c r="H228" s="412">
        <f t="shared" si="845"/>
        <v>1000000</v>
      </c>
      <c r="I228" s="412"/>
      <c r="J228" s="410">
        <f t="shared" si="637"/>
        <v>1000000</v>
      </c>
      <c r="K228" s="412"/>
      <c r="L228" s="410">
        <f t="shared" si="846"/>
        <v>1000000</v>
      </c>
      <c r="M228" s="412"/>
      <c r="N228" s="410">
        <f t="shared" si="847"/>
        <v>1000000</v>
      </c>
      <c r="O228" s="412"/>
      <c r="P228" s="410">
        <f t="shared" si="848"/>
        <v>1000000</v>
      </c>
      <c r="Q228" s="412">
        <v>2400000</v>
      </c>
      <c r="R228" s="410">
        <f t="shared" si="849"/>
        <v>3400000</v>
      </c>
      <c r="S228" s="412"/>
      <c r="T228" s="410">
        <f t="shared" si="850"/>
        <v>3400000</v>
      </c>
      <c r="U228" s="412"/>
      <c r="V228" s="410">
        <f t="shared" si="851"/>
        <v>3400000</v>
      </c>
      <c r="W228" s="412"/>
      <c r="X228" s="410">
        <f t="shared" si="852"/>
        <v>3400000</v>
      </c>
      <c r="Y228" s="412"/>
      <c r="Z228" s="412"/>
      <c r="AA228" s="410">
        <f t="shared" si="719"/>
        <v>0</v>
      </c>
      <c r="AB228" s="412"/>
      <c r="AC228" s="410">
        <f t="shared" si="853"/>
        <v>0</v>
      </c>
      <c r="AD228" s="412"/>
      <c r="AE228" s="410">
        <f t="shared" si="854"/>
        <v>0</v>
      </c>
      <c r="AF228" s="412"/>
      <c r="AG228" s="410">
        <f t="shared" si="855"/>
        <v>0</v>
      </c>
      <c r="AH228" s="412"/>
      <c r="AI228" s="412"/>
      <c r="AJ228" s="412"/>
      <c r="AK228" s="412"/>
      <c r="AL228" s="410">
        <f t="shared" si="723"/>
        <v>0</v>
      </c>
      <c r="AM228" s="412"/>
      <c r="AN228" s="410">
        <f t="shared" si="856"/>
        <v>0</v>
      </c>
      <c r="AO228" s="412"/>
      <c r="AP228" s="410">
        <f t="shared" si="857"/>
        <v>0</v>
      </c>
      <c r="AQ228" s="412"/>
      <c r="AR228" s="410">
        <f t="shared" si="858"/>
        <v>0</v>
      </c>
    </row>
    <row r="229" spans="1:44" s="389" customFormat="1" ht="37.200000000000003" hidden="1" customHeight="1" x14ac:dyDescent="0.25">
      <c r="A229" s="429" t="s">
        <v>914</v>
      </c>
      <c r="B229" s="412"/>
      <c r="C229" s="412">
        <v>20000000</v>
      </c>
      <c r="D229" s="412">
        <f t="shared" si="859"/>
        <v>20000000</v>
      </c>
      <c r="E229" s="412"/>
      <c r="F229" s="412"/>
      <c r="G229" s="412"/>
      <c r="H229" s="412">
        <f t="shared" si="845"/>
        <v>20000000</v>
      </c>
      <c r="I229" s="412"/>
      <c r="J229" s="410">
        <f t="shared" si="637"/>
        <v>20000000</v>
      </c>
      <c r="K229" s="412"/>
      <c r="L229" s="410">
        <f t="shared" si="846"/>
        <v>20000000</v>
      </c>
      <c r="M229" s="412"/>
      <c r="N229" s="410">
        <f t="shared" si="847"/>
        <v>20000000</v>
      </c>
      <c r="O229" s="412"/>
      <c r="P229" s="410">
        <f t="shared" si="848"/>
        <v>20000000</v>
      </c>
      <c r="Q229" s="412">
        <v>-20000000</v>
      </c>
      <c r="R229" s="410">
        <f t="shared" si="849"/>
        <v>0</v>
      </c>
      <c r="S229" s="412"/>
      <c r="T229" s="410">
        <f t="shared" si="850"/>
        <v>0</v>
      </c>
      <c r="U229" s="412"/>
      <c r="V229" s="410">
        <f t="shared" si="851"/>
        <v>0</v>
      </c>
      <c r="W229" s="412"/>
      <c r="X229" s="410">
        <f t="shared" si="852"/>
        <v>0</v>
      </c>
      <c r="Y229" s="412"/>
      <c r="Z229" s="412"/>
      <c r="AA229" s="410">
        <f t="shared" si="719"/>
        <v>0</v>
      </c>
      <c r="AB229" s="412"/>
      <c r="AC229" s="410">
        <f t="shared" si="853"/>
        <v>0</v>
      </c>
      <c r="AD229" s="412"/>
      <c r="AE229" s="410">
        <f t="shared" si="854"/>
        <v>0</v>
      </c>
      <c r="AF229" s="412"/>
      <c r="AG229" s="410">
        <f t="shared" si="855"/>
        <v>0</v>
      </c>
      <c r="AH229" s="412"/>
      <c r="AI229" s="412"/>
      <c r="AJ229" s="412"/>
      <c r="AK229" s="412"/>
      <c r="AL229" s="410">
        <f t="shared" si="723"/>
        <v>0</v>
      </c>
      <c r="AM229" s="412"/>
      <c r="AN229" s="410">
        <f t="shared" si="856"/>
        <v>0</v>
      </c>
      <c r="AO229" s="412"/>
      <c r="AP229" s="410">
        <f t="shared" si="857"/>
        <v>0</v>
      </c>
      <c r="AQ229" s="412"/>
      <c r="AR229" s="410">
        <f t="shared" si="858"/>
        <v>0</v>
      </c>
    </row>
    <row r="230" spans="1:44" s="389" customFormat="1" ht="47.4" hidden="1" customHeight="1" x14ac:dyDescent="0.25">
      <c r="A230" s="429" t="s">
        <v>913</v>
      </c>
      <c r="B230" s="412"/>
      <c r="C230" s="412">
        <v>631000</v>
      </c>
      <c r="D230" s="412">
        <f t="shared" si="859"/>
        <v>631000</v>
      </c>
      <c r="E230" s="412"/>
      <c r="F230" s="412"/>
      <c r="G230" s="412"/>
      <c r="H230" s="412">
        <f t="shared" si="845"/>
        <v>631000</v>
      </c>
      <c r="I230" s="412"/>
      <c r="J230" s="410">
        <f t="shared" si="637"/>
        <v>631000</v>
      </c>
      <c r="K230" s="412"/>
      <c r="L230" s="410">
        <f t="shared" si="846"/>
        <v>631000</v>
      </c>
      <c r="M230" s="412"/>
      <c r="N230" s="410">
        <f t="shared" si="847"/>
        <v>631000</v>
      </c>
      <c r="O230" s="412"/>
      <c r="P230" s="410">
        <f t="shared" si="848"/>
        <v>631000</v>
      </c>
      <c r="Q230" s="412">
        <v>-114000</v>
      </c>
      <c r="R230" s="410">
        <f t="shared" si="849"/>
        <v>517000</v>
      </c>
      <c r="S230" s="412"/>
      <c r="T230" s="410">
        <f t="shared" si="850"/>
        <v>517000</v>
      </c>
      <c r="U230" s="412"/>
      <c r="V230" s="410">
        <f t="shared" si="851"/>
        <v>517000</v>
      </c>
      <c r="W230" s="412"/>
      <c r="X230" s="410">
        <f t="shared" si="852"/>
        <v>517000</v>
      </c>
      <c r="Y230" s="412"/>
      <c r="Z230" s="412"/>
      <c r="AA230" s="410">
        <f t="shared" si="719"/>
        <v>0</v>
      </c>
      <c r="AB230" s="412"/>
      <c r="AC230" s="410">
        <f t="shared" si="853"/>
        <v>0</v>
      </c>
      <c r="AD230" s="412"/>
      <c r="AE230" s="410">
        <f t="shared" si="854"/>
        <v>0</v>
      </c>
      <c r="AF230" s="412"/>
      <c r="AG230" s="410">
        <f t="shared" si="855"/>
        <v>0</v>
      </c>
      <c r="AH230" s="412"/>
      <c r="AI230" s="412"/>
      <c r="AJ230" s="412"/>
      <c r="AK230" s="412"/>
      <c r="AL230" s="410">
        <f t="shared" si="723"/>
        <v>0</v>
      </c>
      <c r="AM230" s="412"/>
      <c r="AN230" s="410">
        <f t="shared" si="856"/>
        <v>0</v>
      </c>
      <c r="AO230" s="412"/>
      <c r="AP230" s="410">
        <f t="shared" si="857"/>
        <v>0</v>
      </c>
      <c r="AQ230" s="412"/>
      <c r="AR230" s="410">
        <f t="shared" si="858"/>
        <v>0</v>
      </c>
    </row>
    <row r="231" spans="1:44" s="389" customFormat="1" ht="34.65" hidden="1" customHeight="1" x14ac:dyDescent="0.25">
      <c r="A231" s="429" t="s">
        <v>912</v>
      </c>
      <c r="B231" s="412"/>
      <c r="C231" s="412">
        <v>2132000</v>
      </c>
      <c r="D231" s="412">
        <f t="shared" si="859"/>
        <v>2132000</v>
      </c>
      <c r="E231" s="412"/>
      <c r="F231" s="412"/>
      <c r="G231" s="412"/>
      <c r="H231" s="412">
        <f t="shared" si="845"/>
        <v>2132000</v>
      </c>
      <c r="I231" s="412"/>
      <c r="J231" s="410">
        <f t="shared" si="637"/>
        <v>2132000</v>
      </c>
      <c r="K231" s="412"/>
      <c r="L231" s="410">
        <f t="shared" si="846"/>
        <v>2132000</v>
      </c>
      <c r="M231" s="412"/>
      <c r="N231" s="410">
        <f t="shared" si="847"/>
        <v>2132000</v>
      </c>
      <c r="O231" s="412"/>
      <c r="P231" s="410">
        <f t="shared" si="848"/>
        <v>2132000</v>
      </c>
      <c r="Q231" s="412">
        <v>-413000</v>
      </c>
      <c r="R231" s="410">
        <f t="shared" si="849"/>
        <v>1719000</v>
      </c>
      <c r="S231" s="412"/>
      <c r="T231" s="410">
        <f t="shared" si="850"/>
        <v>1719000</v>
      </c>
      <c r="U231" s="412"/>
      <c r="V231" s="410">
        <f t="shared" si="851"/>
        <v>1719000</v>
      </c>
      <c r="W231" s="412"/>
      <c r="X231" s="410">
        <f t="shared" si="852"/>
        <v>1719000</v>
      </c>
      <c r="Y231" s="412"/>
      <c r="Z231" s="412"/>
      <c r="AA231" s="410">
        <f t="shared" si="719"/>
        <v>0</v>
      </c>
      <c r="AB231" s="412"/>
      <c r="AC231" s="410">
        <f t="shared" si="853"/>
        <v>0</v>
      </c>
      <c r="AD231" s="412"/>
      <c r="AE231" s="410">
        <f t="shared" si="854"/>
        <v>0</v>
      </c>
      <c r="AF231" s="412"/>
      <c r="AG231" s="410">
        <f t="shared" si="855"/>
        <v>0</v>
      </c>
      <c r="AH231" s="412"/>
      <c r="AI231" s="412"/>
      <c r="AJ231" s="412"/>
      <c r="AK231" s="412"/>
      <c r="AL231" s="410">
        <f t="shared" si="723"/>
        <v>0</v>
      </c>
      <c r="AM231" s="412"/>
      <c r="AN231" s="410">
        <f t="shared" si="856"/>
        <v>0</v>
      </c>
      <c r="AO231" s="412"/>
      <c r="AP231" s="410">
        <f t="shared" si="857"/>
        <v>0</v>
      </c>
      <c r="AQ231" s="412"/>
      <c r="AR231" s="410">
        <f t="shared" si="858"/>
        <v>0</v>
      </c>
    </row>
    <row r="232" spans="1:44" s="389" customFormat="1" ht="36.6" hidden="1" customHeight="1" x14ac:dyDescent="0.25">
      <c r="A232" s="429" t="s">
        <v>911</v>
      </c>
      <c r="B232" s="412">
        <v>37082000</v>
      </c>
      <c r="C232" s="412"/>
      <c r="D232" s="412">
        <f t="shared" si="859"/>
        <v>37082000</v>
      </c>
      <c r="E232" s="412">
        <v>20000000</v>
      </c>
      <c r="F232" s="412"/>
      <c r="G232" s="412"/>
      <c r="H232" s="412">
        <f t="shared" si="845"/>
        <v>37082000</v>
      </c>
      <c r="I232" s="412"/>
      <c r="J232" s="410">
        <f t="shared" si="637"/>
        <v>37082000</v>
      </c>
      <c r="K232" s="412"/>
      <c r="L232" s="410">
        <f t="shared" si="846"/>
        <v>37082000</v>
      </c>
      <c r="M232" s="412"/>
      <c r="N232" s="410">
        <f t="shared" si="847"/>
        <v>37082000</v>
      </c>
      <c r="O232" s="412"/>
      <c r="P232" s="410">
        <f t="shared" si="848"/>
        <v>37082000</v>
      </c>
      <c r="Q232" s="412"/>
      <c r="R232" s="410">
        <f t="shared" si="849"/>
        <v>37082000</v>
      </c>
      <c r="S232" s="412"/>
      <c r="T232" s="410">
        <f t="shared" si="850"/>
        <v>37082000</v>
      </c>
      <c r="U232" s="412"/>
      <c r="V232" s="410">
        <f t="shared" si="851"/>
        <v>37082000</v>
      </c>
      <c r="W232" s="412"/>
      <c r="X232" s="410">
        <f t="shared" si="852"/>
        <v>37082000</v>
      </c>
      <c r="Y232" s="412">
        <f>E232+F232</f>
        <v>20000000</v>
      </c>
      <c r="Z232" s="412"/>
      <c r="AA232" s="410">
        <f t="shared" si="719"/>
        <v>20000000</v>
      </c>
      <c r="AB232" s="412"/>
      <c r="AC232" s="410">
        <f t="shared" si="853"/>
        <v>20000000</v>
      </c>
      <c r="AD232" s="412"/>
      <c r="AE232" s="410">
        <f t="shared" si="854"/>
        <v>20000000</v>
      </c>
      <c r="AF232" s="412"/>
      <c r="AG232" s="410">
        <f t="shared" si="855"/>
        <v>20000000</v>
      </c>
      <c r="AH232" s="412"/>
      <c r="AI232" s="412"/>
      <c r="AJ232" s="412"/>
      <c r="AK232" s="412"/>
      <c r="AL232" s="410">
        <f t="shared" si="723"/>
        <v>0</v>
      </c>
      <c r="AM232" s="412"/>
      <c r="AN232" s="410">
        <f t="shared" si="856"/>
        <v>0</v>
      </c>
      <c r="AO232" s="412"/>
      <c r="AP232" s="410">
        <f t="shared" si="857"/>
        <v>0</v>
      </c>
      <c r="AQ232" s="412"/>
      <c r="AR232" s="410">
        <f t="shared" si="858"/>
        <v>0</v>
      </c>
    </row>
    <row r="233" spans="1:44" s="399" customFormat="1" ht="18.75" hidden="1" customHeight="1" x14ac:dyDescent="0.25">
      <c r="A233" s="443" t="s">
        <v>463</v>
      </c>
      <c r="B233" s="406">
        <f>SUM(B234:B235)</f>
        <v>4000000</v>
      </c>
      <c r="C233" s="406"/>
      <c r="D233" s="406">
        <f>B233+C233</f>
        <v>4000000</v>
      </c>
      <c r="E233" s="406">
        <f t="shared" ref="E233:AH233" si="860">SUM(E234:E235)</f>
        <v>24600000</v>
      </c>
      <c r="F233" s="406">
        <f>F234+F235</f>
        <v>-5000000</v>
      </c>
      <c r="G233" s="406"/>
      <c r="H233" s="404">
        <f t="shared" si="845"/>
        <v>4000000</v>
      </c>
      <c r="I233" s="406">
        <f>SUM(I234:I235)</f>
        <v>0</v>
      </c>
      <c r="J233" s="413">
        <f t="shared" si="637"/>
        <v>4000000</v>
      </c>
      <c r="K233" s="406">
        <f>SUM(K234:K235)</f>
        <v>0</v>
      </c>
      <c r="L233" s="413">
        <f t="shared" si="846"/>
        <v>4000000</v>
      </c>
      <c r="M233" s="406">
        <f>SUM(M234:M235)</f>
        <v>0</v>
      </c>
      <c r="N233" s="406">
        <f t="shared" ref="N233:Y233" si="861">SUM(N234:N235)</f>
        <v>4000000</v>
      </c>
      <c r="O233" s="406">
        <f t="shared" si="861"/>
        <v>0</v>
      </c>
      <c r="P233" s="406">
        <f t="shared" si="861"/>
        <v>4000000</v>
      </c>
      <c r="Q233" s="406">
        <f t="shared" ref="Q233:R233" si="862">SUM(Q234:Q235)</f>
        <v>-4000000</v>
      </c>
      <c r="R233" s="406">
        <f t="shared" si="862"/>
        <v>0</v>
      </c>
      <c r="S233" s="406">
        <f t="shared" ref="S233:T233" si="863">SUM(S234:S235)</f>
        <v>0</v>
      </c>
      <c r="T233" s="406">
        <f t="shared" si="863"/>
        <v>0</v>
      </c>
      <c r="U233" s="406">
        <f t="shared" ref="U233:V233" si="864">SUM(U234:U235)</f>
        <v>0</v>
      </c>
      <c r="V233" s="406">
        <f t="shared" si="864"/>
        <v>0</v>
      </c>
      <c r="W233" s="406">
        <f t="shared" ref="W233:X233" si="865">SUM(W234:W235)</f>
        <v>0</v>
      </c>
      <c r="X233" s="406">
        <f t="shared" si="865"/>
        <v>0</v>
      </c>
      <c r="Y233" s="406">
        <f t="shared" si="861"/>
        <v>19600000</v>
      </c>
      <c r="Z233" s="406">
        <f>SUM(Z234:Z235)</f>
        <v>0</v>
      </c>
      <c r="AA233" s="413">
        <f t="shared" si="719"/>
        <v>19600000</v>
      </c>
      <c r="AB233" s="406">
        <f>SUM(AB234:AB235)</f>
        <v>0</v>
      </c>
      <c r="AC233" s="413">
        <f t="shared" si="853"/>
        <v>19600000</v>
      </c>
      <c r="AD233" s="406">
        <f>SUM(AD234:AD235)</f>
        <v>0</v>
      </c>
      <c r="AE233" s="413">
        <f t="shared" si="854"/>
        <v>19600000</v>
      </c>
      <c r="AF233" s="406">
        <f>SUM(AF234:AF235)</f>
        <v>0</v>
      </c>
      <c r="AG233" s="413">
        <f t="shared" si="855"/>
        <v>19600000</v>
      </c>
      <c r="AH233" s="406">
        <f t="shared" si="860"/>
        <v>7000000</v>
      </c>
      <c r="AI233" s="406"/>
      <c r="AJ233" s="406">
        <f>AH233+AI233</f>
        <v>7000000</v>
      </c>
      <c r="AK233" s="406">
        <f>SUM(AK234:AK235)</f>
        <v>0</v>
      </c>
      <c r="AL233" s="413">
        <f t="shared" si="723"/>
        <v>7000000</v>
      </c>
      <c r="AM233" s="406">
        <f>SUM(AM234:AM235)</f>
        <v>0</v>
      </c>
      <c r="AN233" s="413">
        <f t="shared" si="856"/>
        <v>7000000</v>
      </c>
      <c r="AO233" s="406">
        <f>SUM(AO234:AO235)</f>
        <v>0</v>
      </c>
      <c r="AP233" s="413">
        <f t="shared" si="857"/>
        <v>7000000</v>
      </c>
      <c r="AQ233" s="406">
        <f>SUM(AQ234:AQ235)</f>
        <v>0</v>
      </c>
      <c r="AR233" s="413">
        <f t="shared" si="858"/>
        <v>7000000</v>
      </c>
    </row>
    <row r="234" spans="1:44" s="389" customFormat="1" ht="35.25" hidden="1" customHeight="1" x14ac:dyDescent="0.25">
      <c r="A234" s="416" t="s">
        <v>946</v>
      </c>
      <c r="B234" s="411"/>
      <c r="C234" s="411"/>
      <c r="D234" s="411"/>
      <c r="E234" s="411">
        <v>14000000</v>
      </c>
      <c r="F234" s="411"/>
      <c r="G234" s="411"/>
      <c r="H234" s="412"/>
      <c r="I234" s="411"/>
      <c r="J234" s="410">
        <f t="shared" si="637"/>
        <v>0</v>
      </c>
      <c r="K234" s="411"/>
      <c r="L234" s="410">
        <f t="shared" si="846"/>
        <v>0</v>
      </c>
      <c r="M234" s="411"/>
      <c r="N234" s="410">
        <f>L234+M234</f>
        <v>0</v>
      </c>
      <c r="O234" s="411"/>
      <c r="P234" s="410">
        <f t="shared" ref="P234:P235" si="866">N234+O234</f>
        <v>0</v>
      </c>
      <c r="Q234" s="411"/>
      <c r="R234" s="410">
        <f>P234+Q234</f>
        <v>0</v>
      </c>
      <c r="S234" s="411"/>
      <c r="T234" s="410">
        <f>R234+S234</f>
        <v>0</v>
      </c>
      <c r="U234" s="411"/>
      <c r="V234" s="410">
        <f>T234+U234</f>
        <v>0</v>
      </c>
      <c r="W234" s="411"/>
      <c r="X234" s="410">
        <f>V234+W234</f>
        <v>0</v>
      </c>
      <c r="Y234" s="411">
        <f>E234+F234</f>
        <v>14000000</v>
      </c>
      <c r="Z234" s="411"/>
      <c r="AA234" s="410">
        <f t="shared" si="719"/>
        <v>14000000</v>
      </c>
      <c r="AB234" s="411"/>
      <c r="AC234" s="410">
        <f t="shared" si="853"/>
        <v>14000000</v>
      </c>
      <c r="AD234" s="411"/>
      <c r="AE234" s="410">
        <f t="shared" si="854"/>
        <v>14000000</v>
      </c>
      <c r="AF234" s="411"/>
      <c r="AG234" s="410">
        <f t="shared" si="855"/>
        <v>14000000</v>
      </c>
      <c r="AH234" s="411"/>
      <c r="AI234" s="411"/>
      <c r="AJ234" s="411"/>
      <c r="AK234" s="411"/>
      <c r="AL234" s="410">
        <f t="shared" si="723"/>
        <v>0</v>
      </c>
      <c r="AM234" s="411"/>
      <c r="AN234" s="410">
        <f t="shared" si="856"/>
        <v>0</v>
      </c>
      <c r="AO234" s="411"/>
      <c r="AP234" s="410">
        <f t="shared" si="857"/>
        <v>0</v>
      </c>
      <c r="AQ234" s="411"/>
      <c r="AR234" s="410">
        <f t="shared" si="858"/>
        <v>0</v>
      </c>
    </row>
    <row r="235" spans="1:44" s="389" customFormat="1" ht="80.25" hidden="1" customHeight="1" x14ac:dyDescent="0.25">
      <c r="A235" s="429" t="s">
        <v>910</v>
      </c>
      <c r="B235" s="412">
        <v>4000000</v>
      </c>
      <c r="C235" s="412"/>
      <c r="D235" s="412">
        <f>B235+C235</f>
        <v>4000000</v>
      </c>
      <c r="E235" s="412">
        <v>10600000</v>
      </c>
      <c r="F235" s="412">
        <v>-5000000</v>
      </c>
      <c r="G235" s="412"/>
      <c r="H235" s="412">
        <f t="shared" ref="H235:H240" si="867">D235+G235</f>
        <v>4000000</v>
      </c>
      <c r="I235" s="412"/>
      <c r="J235" s="410">
        <f t="shared" si="637"/>
        <v>4000000</v>
      </c>
      <c r="K235" s="412"/>
      <c r="L235" s="410">
        <f t="shared" si="846"/>
        <v>4000000</v>
      </c>
      <c r="M235" s="412"/>
      <c r="N235" s="410">
        <f>L235+M235</f>
        <v>4000000</v>
      </c>
      <c r="O235" s="412"/>
      <c r="P235" s="410">
        <f t="shared" si="866"/>
        <v>4000000</v>
      </c>
      <c r="Q235" s="412">
        <v>-4000000</v>
      </c>
      <c r="R235" s="410">
        <f>P235+Q235</f>
        <v>0</v>
      </c>
      <c r="S235" s="412"/>
      <c r="T235" s="410">
        <f>R235+S235</f>
        <v>0</v>
      </c>
      <c r="U235" s="412"/>
      <c r="V235" s="410">
        <f>T235+U235</f>
        <v>0</v>
      </c>
      <c r="W235" s="412"/>
      <c r="X235" s="410">
        <f>V235+W235</f>
        <v>0</v>
      </c>
      <c r="Y235" s="411">
        <f>E235+F235</f>
        <v>5600000</v>
      </c>
      <c r="Z235" s="412"/>
      <c r="AA235" s="410">
        <f t="shared" si="719"/>
        <v>5600000</v>
      </c>
      <c r="AB235" s="412"/>
      <c r="AC235" s="410">
        <f t="shared" si="853"/>
        <v>5600000</v>
      </c>
      <c r="AD235" s="412"/>
      <c r="AE235" s="410">
        <f t="shared" si="854"/>
        <v>5600000</v>
      </c>
      <c r="AF235" s="412"/>
      <c r="AG235" s="410">
        <f t="shared" si="855"/>
        <v>5600000</v>
      </c>
      <c r="AH235" s="412">
        <v>7000000</v>
      </c>
      <c r="AI235" s="412"/>
      <c r="AJ235" s="412">
        <f>AH235+AI235</f>
        <v>7000000</v>
      </c>
      <c r="AK235" s="412"/>
      <c r="AL235" s="410">
        <f t="shared" si="723"/>
        <v>7000000</v>
      </c>
      <c r="AM235" s="412"/>
      <c r="AN235" s="410">
        <f t="shared" si="856"/>
        <v>7000000</v>
      </c>
      <c r="AO235" s="412"/>
      <c r="AP235" s="410">
        <f t="shared" si="857"/>
        <v>7000000</v>
      </c>
      <c r="AQ235" s="412"/>
      <c r="AR235" s="410">
        <f t="shared" si="858"/>
        <v>7000000</v>
      </c>
    </row>
    <row r="236" spans="1:44" s="399" customFormat="1" ht="19.5" hidden="1" customHeight="1" x14ac:dyDescent="0.25">
      <c r="A236" s="443" t="s">
        <v>681</v>
      </c>
      <c r="B236" s="406">
        <f>SUM(B237:B241)</f>
        <v>10996000</v>
      </c>
      <c r="C236" s="406">
        <f>C237+C238+C240+C239+C241</f>
        <v>6000000</v>
      </c>
      <c r="D236" s="406">
        <f>B236+C236</f>
        <v>16996000</v>
      </c>
      <c r="E236" s="406">
        <f t="shared" ref="E236" si="868">SUM(E237:E241)</f>
        <v>4500000</v>
      </c>
      <c r="F236" s="406"/>
      <c r="G236" s="406"/>
      <c r="H236" s="406">
        <f>SUM(H237:H241)</f>
        <v>16996000</v>
      </c>
      <c r="I236" s="406">
        <f>SUM(I237:I241)</f>
        <v>0</v>
      </c>
      <c r="J236" s="406">
        <f t="shared" ref="J236:Z236" si="869">SUM(J237:J241)</f>
        <v>16996000</v>
      </c>
      <c r="K236" s="406">
        <f>SUM(K237:K241)</f>
        <v>0</v>
      </c>
      <c r="L236" s="406">
        <f t="shared" ref="L236:N236" si="870">SUM(L237:L241)</f>
        <v>16996000</v>
      </c>
      <c r="M236" s="406">
        <f>SUM(M237:M241)</f>
        <v>0</v>
      </c>
      <c r="N236" s="406">
        <f t="shared" si="870"/>
        <v>16996000</v>
      </c>
      <c r="O236" s="406"/>
      <c r="P236" s="406">
        <f t="shared" ref="P236:R236" si="871">SUM(P237:P241)</f>
        <v>16996000</v>
      </c>
      <c r="Q236" s="406">
        <f t="shared" si="871"/>
        <v>-390000</v>
      </c>
      <c r="R236" s="406">
        <f t="shared" si="871"/>
        <v>16606000</v>
      </c>
      <c r="S236" s="406">
        <f t="shared" ref="S236:T236" si="872">SUM(S237:S241)</f>
        <v>0</v>
      </c>
      <c r="T236" s="406">
        <f t="shared" si="872"/>
        <v>16606000</v>
      </c>
      <c r="U236" s="406">
        <f t="shared" ref="U236:V236" si="873">SUM(U237:U241)</f>
        <v>0</v>
      </c>
      <c r="V236" s="406">
        <f t="shared" si="873"/>
        <v>16606000</v>
      </c>
      <c r="W236" s="406">
        <f t="shared" ref="W236:X236" si="874">SUM(W237:W241)</f>
        <v>0</v>
      </c>
      <c r="X236" s="406">
        <f t="shared" si="874"/>
        <v>16606000</v>
      </c>
      <c r="Y236" s="406">
        <f t="shared" si="869"/>
        <v>4500000</v>
      </c>
      <c r="Z236" s="406">
        <f t="shared" si="869"/>
        <v>0</v>
      </c>
      <c r="AA236" s="406">
        <f t="shared" ref="AA236:AB236" si="875">SUM(AA237:AA241)</f>
        <v>4500000</v>
      </c>
      <c r="AB236" s="406">
        <f t="shared" si="875"/>
        <v>0</v>
      </c>
      <c r="AC236" s="406">
        <f t="shared" ref="AC236:AD236" si="876">SUM(AC237:AC241)</f>
        <v>4500000</v>
      </c>
      <c r="AD236" s="406">
        <f t="shared" si="876"/>
        <v>0</v>
      </c>
      <c r="AE236" s="406">
        <f t="shared" ref="AE236:AF236" si="877">SUM(AE237:AE241)</f>
        <v>4500000</v>
      </c>
      <c r="AF236" s="406">
        <f t="shared" si="877"/>
        <v>0</v>
      </c>
      <c r="AG236" s="406">
        <f t="shared" ref="AG236" si="878">SUM(AG237:AG241)</f>
        <v>4500000</v>
      </c>
      <c r="AH236" s="406">
        <f t="shared" ref="AH236:AI236" si="879">SUM(AH237:AH241)</f>
        <v>35000000</v>
      </c>
      <c r="AI236" s="406">
        <f t="shared" si="879"/>
        <v>0</v>
      </c>
      <c r="AJ236" s="406">
        <f t="shared" ref="AJ236" si="880">SUM(AJ237:AJ241)</f>
        <v>35000000</v>
      </c>
      <c r="AK236" s="406">
        <f>SUM(AK237:AK241)</f>
        <v>0</v>
      </c>
      <c r="AL236" s="406">
        <f t="shared" ref="AL236:AN236" si="881">SUM(AL237:AL241)</f>
        <v>35000000</v>
      </c>
      <c r="AM236" s="406">
        <f>SUM(AM237:AM241)</f>
        <v>0</v>
      </c>
      <c r="AN236" s="406">
        <f t="shared" si="881"/>
        <v>35000000</v>
      </c>
      <c r="AO236" s="406">
        <f>SUM(AO237:AO241)</f>
        <v>0</v>
      </c>
      <c r="AP236" s="406">
        <f t="shared" ref="AP236:AR236" si="882">SUM(AP237:AP241)</f>
        <v>35000000</v>
      </c>
      <c r="AQ236" s="406">
        <f>SUM(AQ237:AQ241)</f>
        <v>0</v>
      </c>
      <c r="AR236" s="406">
        <f t="shared" si="882"/>
        <v>35000000</v>
      </c>
    </row>
    <row r="237" spans="1:44" s="389" customFormat="1" ht="68.25" hidden="1" customHeight="1" x14ac:dyDescent="0.25">
      <c r="A237" s="429" t="s">
        <v>909</v>
      </c>
      <c r="B237" s="412">
        <v>3000000</v>
      </c>
      <c r="C237" s="412">
        <v>1500000</v>
      </c>
      <c r="D237" s="412">
        <f>B237+C237</f>
        <v>4500000</v>
      </c>
      <c r="E237" s="412">
        <v>4500000</v>
      </c>
      <c r="F237" s="412"/>
      <c r="G237" s="412"/>
      <c r="H237" s="412">
        <f t="shared" si="867"/>
        <v>4500000</v>
      </c>
      <c r="I237" s="412"/>
      <c r="J237" s="410">
        <f t="shared" si="637"/>
        <v>4500000</v>
      </c>
      <c r="K237" s="412"/>
      <c r="L237" s="410">
        <f t="shared" ref="L237:L241" si="883">J237+K237</f>
        <v>4500000</v>
      </c>
      <c r="M237" s="412"/>
      <c r="N237" s="410">
        <f>L237+M237</f>
        <v>4500000</v>
      </c>
      <c r="O237" s="412"/>
      <c r="P237" s="410">
        <f t="shared" ref="P237:P241" si="884">N237+O237</f>
        <v>4500000</v>
      </c>
      <c r="Q237" s="412">
        <v>-1680000</v>
      </c>
      <c r="R237" s="410">
        <f>P237+Q237</f>
        <v>2820000</v>
      </c>
      <c r="S237" s="412"/>
      <c r="T237" s="410">
        <f>R237+S237</f>
        <v>2820000</v>
      </c>
      <c r="U237" s="412"/>
      <c r="V237" s="410">
        <f>T237+U237</f>
        <v>2820000</v>
      </c>
      <c r="W237" s="412"/>
      <c r="X237" s="410">
        <f>V237+W237</f>
        <v>2820000</v>
      </c>
      <c r="Y237" s="412">
        <f>E237+F237</f>
        <v>4500000</v>
      </c>
      <c r="Z237" s="412"/>
      <c r="AA237" s="410">
        <f t="shared" si="719"/>
        <v>4500000</v>
      </c>
      <c r="AB237" s="412"/>
      <c r="AC237" s="410">
        <f t="shared" ref="AC237:AC241" si="885">AA237+AB237</f>
        <v>4500000</v>
      </c>
      <c r="AD237" s="412"/>
      <c r="AE237" s="410">
        <f t="shared" ref="AE237:AE241" si="886">AC237+AD237</f>
        <v>4500000</v>
      </c>
      <c r="AF237" s="412"/>
      <c r="AG237" s="410">
        <f t="shared" ref="AG237:AG241" si="887">AE237+AF237</f>
        <v>4500000</v>
      </c>
      <c r="AH237" s="412">
        <v>17000000</v>
      </c>
      <c r="AI237" s="412"/>
      <c r="AJ237" s="412">
        <f>AH237+AI237</f>
        <v>17000000</v>
      </c>
      <c r="AK237" s="412"/>
      <c r="AL237" s="410">
        <f t="shared" si="723"/>
        <v>17000000</v>
      </c>
      <c r="AM237" s="412"/>
      <c r="AN237" s="410">
        <f t="shared" ref="AN237:AN241" si="888">AL237+AM237</f>
        <v>17000000</v>
      </c>
      <c r="AO237" s="412"/>
      <c r="AP237" s="410">
        <f t="shared" ref="AP237:AP241" si="889">AN237+AO237</f>
        <v>17000000</v>
      </c>
      <c r="AQ237" s="412"/>
      <c r="AR237" s="410">
        <f t="shared" ref="AR237:AR241" si="890">AP237+AQ237</f>
        <v>17000000</v>
      </c>
    </row>
    <row r="238" spans="1:44" s="389" customFormat="1" ht="51.75" hidden="1" customHeight="1" x14ac:dyDescent="0.25">
      <c r="A238" s="429" t="s">
        <v>908</v>
      </c>
      <c r="B238" s="412">
        <v>500000</v>
      </c>
      <c r="C238" s="412"/>
      <c r="D238" s="412">
        <f t="shared" ref="D238:D240" si="891">B238+C238</f>
        <v>500000</v>
      </c>
      <c r="E238" s="412"/>
      <c r="F238" s="412"/>
      <c r="G238" s="412"/>
      <c r="H238" s="412">
        <f t="shared" si="867"/>
        <v>500000</v>
      </c>
      <c r="I238" s="412">
        <v>-500000</v>
      </c>
      <c r="J238" s="410">
        <f t="shared" si="637"/>
        <v>0</v>
      </c>
      <c r="K238" s="412"/>
      <c r="L238" s="410">
        <f t="shared" si="883"/>
        <v>0</v>
      </c>
      <c r="M238" s="412"/>
      <c r="N238" s="410">
        <f>L238+M238</f>
        <v>0</v>
      </c>
      <c r="O238" s="412"/>
      <c r="P238" s="410">
        <f t="shared" si="884"/>
        <v>0</v>
      </c>
      <c r="Q238" s="412"/>
      <c r="R238" s="410">
        <f>P238+Q238</f>
        <v>0</v>
      </c>
      <c r="S238" s="412"/>
      <c r="T238" s="410">
        <f>R238+S238</f>
        <v>0</v>
      </c>
      <c r="U238" s="412"/>
      <c r="V238" s="410">
        <f>T238+U238</f>
        <v>0</v>
      </c>
      <c r="W238" s="412"/>
      <c r="X238" s="410">
        <f>V238+W238</f>
        <v>0</v>
      </c>
      <c r="Y238" s="412"/>
      <c r="Z238" s="412"/>
      <c r="AA238" s="410">
        <f t="shared" si="719"/>
        <v>0</v>
      </c>
      <c r="AB238" s="412"/>
      <c r="AC238" s="410">
        <f t="shared" si="885"/>
        <v>0</v>
      </c>
      <c r="AD238" s="412"/>
      <c r="AE238" s="410">
        <f t="shared" si="886"/>
        <v>0</v>
      </c>
      <c r="AF238" s="412"/>
      <c r="AG238" s="410">
        <f t="shared" si="887"/>
        <v>0</v>
      </c>
      <c r="AH238" s="412"/>
      <c r="AI238" s="412"/>
      <c r="AJ238" s="412"/>
      <c r="AK238" s="412"/>
      <c r="AL238" s="410">
        <f t="shared" si="723"/>
        <v>0</v>
      </c>
      <c r="AM238" s="412"/>
      <c r="AN238" s="410">
        <f t="shared" si="888"/>
        <v>0</v>
      </c>
      <c r="AO238" s="412"/>
      <c r="AP238" s="410">
        <f t="shared" si="889"/>
        <v>0</v>
      </c>
      <c r="AQ238" s="412"/>
      <c r="AR238" s="410">
        <f t="shared" si="890"/>
        <v>0</v>
      </c>
    </row>
    <row r="239" spans="1:44" s="389" customFormat="1" ht="39.75" hidden="1" customHeight="1" x14ac:dyDescent="0.25">
      <c r="A239" s="429" t="s">
        <v>1005</v>
      </c>
      <c r="B239" s="412">
        <v>5996000</v>
      </c>
      <c r="C239" s="412"/>
      <c r="D239" s="412">
        <f t="shared" si="891"/>
        <v>5996000</v>
      </c>
      <c r="E239" s="412"/>
      <c r="F239" s="412"/>
      <c r="G239" s="412"/>
      <c r="H239" s="412">
        <f t="shared" si="867"/>
        <v>5996000</v>
      </c>
      <c r="I239" s="412">
        <v>369000</v>
      </c>
      <c r="J239" s="410">
        <f t="shared" si="637"/>
        <v>6365000</v>
      </c>
      <c r="K239" s="412"/>
      <c r="L239" s="410">
        <f t="shared" si="883"/>
        <v>6365000</v>
      </c>
      <c r="M239" s="412"/>
      <c r="N239" s="410">
        <f>L239+M239</f>
        <v>6365000</v>
      </c>
      <c r="O239" s="412"/>
      <c r="P239" s="410">
        <f t="shared" si="884"/>
        <v>6365000</v>
      </c>
      <c r="Q239" s="412"/>
      <c r="R239" s="410">
        <f>P239+Q239</f>
        <v>6365000</v>
      </c>
      <c r="S239" s="412"/>
      <c r="T239" s="410">
        <f>R239+S239</f>
        <v>6365000</v>
      </c>
      <c r="U239" s="412"/>
      <c r="V239" s="410">
        <f>T239+U239</f>
        <v>6365000</v>
      </c>
      <c r="W239" s="412"/>
      <c r="X239" s="410">
        <f>V239+W239</f>
        <v>6365000</v>
      </c>
      <c r="Y239" s="412"/>
      <c r="Z239" s="412"/>
      <c r="AA239" s="410">
        <f t="shared" si="719"/>
        <v>0</v>
      </c>
      <c r="AB239" s="412"/>
      <c r="AC239" s="410">
        <f t="shared" si="885"/>
        <v>0</v>
      </c>
      <c r="AD239" s="412"/>
      <c r="AE239" s="410">
        <f t="shared" si="886"/>
        <v>0</v>
      </c>
      <c r="AF239" s="412"/>
      <c r="AG239" s="410">
        <f t="shared" si="887"/>
        <v>0</v>
      </c>
      <c r="AH239" s="412"/>
      <c r="AI239" s="412"/>
      <c r="AJ239" s="412"/>
      <c r="AK239" s="412"/>
      <c r="AL239" s="410">
        <f t="shared" si="723"/>
        <v>0</v>
      </c>
      <c r="AM239" s="412"/>
      <c r="AN239" s="410">
        <f t="shared" si="888"/>
        <v>0</v>
      </c>
      <c r="AO239" s="412"/>
      <c r="AP239" s="410">
        <f t="shared" si="889"/>
        <v>0</v>
      </c>
      <c r="AQ239" s="412"/>
      <c r="AR239" s="410">
        <f t="shared" si="890"/>
        <v>0</v>
      </c>
    </row>
    <row r="240" spans="1:44" s="389" customFormat="1" ht="52.95" hidden="1" customHeight="1" x14ac:dyDescent="0.25">
      <c r="A240" s="429" t="s">
        <v>1006</v>
      </c>
      <c r="B240" s="412">
        <v>1500000</v>
      </c>
      <c r="C240" s="412">
        <v>4500000</v>
      </c>
      <c r="D240" s="412">
        <f t="shared" si="891"/>
        <v>6000000</v>
      </c>
      <c r="E240" s="412"/>
      <c r="F240" s="412"/>
      <c r="G240" s="412"/>
      <c r="H240" s="412">
        <f t="shared" si="867"/>
        <v>6000000</v>
      </c>
      <c r="I240" s="412">
        <v>131000</v>
      </c>
      <c r="J240" s="410">
        <f t="shared" si="637"/>
        <v>6131000</v>
      </c>
      <c r="K240" s="412"/>
      <c r="L240" s="410">
        <f t="shared" si="883"/>
        <v>6131000</v>
      </c>
      <c r="M240" s="412"/>
      <c r="N240" s="410">
        <f>L240+M240</f>
        <v>6131000</v>
      </c>
      <c r="O240" s="412"/>
      <c r="P240" s="410">
        <f t="shared" si="884"/>
        <v>6131000</v>
      </c>
      <c r="Q240" s="412">
        <v>1290000</v>
      </c>
      <c r="R240" s="410">
        <f>P240+Q240</f>
        <v>7421000</v>
      </c>
      <c r="S240" s="412"/>
      <c r="T240" s="410">
        <f>R240+S240</f>
        <v>7421000</v>
      </c>
      <c r="U240" s="412"/>
      <c r="V240" s="410">
        <f>T240+U240</f>
        <v>7421000</v>
      </c>
      <c r="W240" s="412"/>
      <c r="X240" s="410">
        <f>V240+W240</f>
        <v>7421000</v>
      </c>
      <c r="Y240" s="412"/>
      <c r="Z240" s="412"/>
      <c r="AA240" s="410">
        <f t="shared" si="719"/>
        <v>0</v>
      </c>
      <c r="AB240" s="412"/>
      <c r="AC240" s="410">
        <f t="shared" si="885"/>
        <v>0</v>
      </c>
      <c r="AD240" s="412"/>
      <c r="AE240" s="410">
        <f t="shared" si="886"/>
        <v>0</v>
      </c>
      <c r="AF240" s="412"/>
      <c r="AG240" s="410">
        <f t="shared" si="887"/>
        <v>0</v>
      </c>
      <c r="AH240" s="412"/>
      <c r="AI240" s="412"/>
      <c r="AJ240" s="412"/>
      <c r="AK240" s="412"/>
      <c r="AL240" s="410">
        <f t="shared" si="723"/>
        <v>0</v>
      </c>
      <c r="AM240" s="412"/>
      <c r="AN240" s="410">
        <f t="shared" si="888"/>
        <v>0</v>
      </c>
      <c r="AO240" s="412"/>
      <c r="AP240" s="410">
        <f t="shared" si="889"/>
        <v>0</v>
      </c>
      <c r="AQ240" s="412"/>
      <c r="AR240" s="410">
        <f t="shared" si="890"/>
        <v>0</v>
      </c>
    </row>
    <row r="241" spans="1:44" s="389" customFormat="1" ht="35.25" hidden="1" customHeight="1" x14ac:dyDescent="0.25">
      <c r="A241" s="429" t="s">
        <v>720</v>
      </c>
      <c r="B241" s="412"/>
      <c r="C241" s="412"/>
      <c r="D241" s="412"/>
      <c r="E241" s="412"/>
      <c r="F241" s="412"/>
      <c r="G241" s="412"/>
      <c r="H241" s="412"/>
      <c r="I241" s="412"/>
      <c r="J241" s="410">
        <f t="shared" si="637"/>
        <v>0</v>
      </c>
      <c r="K241" s="412"/>
      <c r="L241" s="410">
        <f t="shared" si="883"/>
        <v>0</v>
      </c>
      <c r="M241" s="412"/>
      <c r="N241" s="410">
        <f>L241+M241</f>
        <v>0</v>
      </c>
      <c r="O241" s="412"/>
      <c r="P241" s="410">
        <f t="shared" si="884"/>
        <v>0</v>
      </c>
      <c r="Q241" s="412"/>
      <c r="R241" s="410">
        <f>P241+Q241</f>
        <v>0</v>
      </c>
      <c r="S241" s="412"/>
      <c r="T241" s="410">
        <f>R241+S241</f>
        <v>0</v>
      </c>
      <c r="U241" s="412"/>
      <c r="V241" s="410">
        <f>T241+U241</f>
        <v>0</v>
      </c>
      <c r="W241" s="412"/>
      <c r="X241" s="410">
        <f>V241+W241</f>
        <v>0</v>
      </c>
      <c r="Y241" s="412"/>
      <c r="Z241" s="412"/>
      <c r="AA241" s="410">
        <f t="shared" si="719"/>
        <v>0</v>
      </c>
      <c r="AB241" s="412"/>
      <c r="AC241" s="410">
        <f t="shared" si="885"/>
        <v>0</v>
      </c>
      <c r="AD241" s="412"/>
      <c r="AE241" s="410">
        <f t="shared" si="886"/>
        <v>0</v>
      </c>
      <c r="AF241" s="412"/>
      <c r="AG241" s="410">
        <f t="shared" si="887"/>
        <v>0</v>
      </c>
      <c r="AH241" s="412">
        <v>18000000</v>
      </c>
      <c r="AI241" s="412"/>
      <c r="AJ241" s="412">
        <f>AH241+AI241</f>
        <v>18000000</v>
      </c>
      <c r="AK241" s="412"/>
      <c r="AL241" s="410">
        <f t="shared" si="723"/>
        <v>18000000</v>
      </c>
      <c r="AM241" s="412"/>
      <c r="AN241" s="410">
        <f t="shared" si="888"/>
        <v>18000000</v>
      </c>
      <c r="AO241" s="412"/>
      <c r="AP241" s="410">
        <f t="shared" si="889"/>
        <v>18000000</v>
      </c>
      <c r="AQ241" s="412"/>
      <c r="AR241" s="410">
        <f t="shared" si="890"/>
        <v>18000000</v>
      </c>
    </row>
    <row r="242" spans="1:44" s="399" customFormat="1" ht="52.2" customHeight="1" x14ac:dyDescent="0.25">
      <c r="A242" s="405" t="s">
        <v>1027</v>
      </c>
      <c r="B242" s="408">
        <f>B243+B292</f>
        <v>62798600</v>
      </c>
      <c r="C242" s="408">
        <f t="shared" ref="C242" si="892">C243+C292</f>
        <v>25964800</v>
      </c>
      <c r="D242" s="408">
        <f t="shared" ref="D242:D247" si="893">B242+C242</f>
        <v>88763400</v>
      </c>
      <c r="E242" s="408">
        <f>E243+E292</f>
        <v>46621900</v>
      </c>
      <c r="F242" s="408"/>
      <c r="G242" s="408">
        <f t="shared" ref="G242:AA242" si="894">G243+G292</f>
        <v>0</v>
      </c>
      <c r="H242" s="408">
        <f t="shared" si="894"/>
        <v>88838800</v>
      </c>
      <c r="I242" s="408">
        <f t="shared" si="894"/>
        <v>0</v>
      </c>
      <c r="J242" s="408">
        <f t="shared" si="894"/>
        <v>88838800</v>
      </c>
      <c r="K242" s="408">
        <f t="shared" ref="K242:L242" si="895">K243+K292</f>
        <v>0</v>
      </c>
      <c r="L242" s="408">
        <f t="shared" si="895"/>
        <v>88838800</v>
      </c>
      <c r="M242" s="408">
        <f t="shared" ref="M242:N242" si="896">M243+M292</f>
        <v>22300000</v>
      </c>
      <c r="N242" s="408">
        <f t="shared" si="896"/>
        <v>111138800</v>
      </c>
      <c r="O242" s="408">
        <f t="shared" ref="O242:P242" si="897">O243+O292</f>
        <v>0</v>
      </c>
      <c r="P242" s="408">
        <f t="shared" si="897"/>
        <v>111138800</v>
      </c>
      <c r="Q242" s="408">
        <f t="shared" ref="Q242:R242" si="898">Q243+Q292</f>
        <v>11200000</v>
      </c>
      <c r="R242" s="408">
        <f t="shared" si="898"/>
        <v>122338800</v>
      </c>
      <c r="S242" s="408">
        <f t="shared" ref="S242:T242" si="899">S243+S292</f>
        <v>0</v>
      </c>
      <c r="T242" s="408">
        <f t="shared" si="899"/>
        <v>122338800</v>
      </c>
      <c r="U242" s="408">
        <f t="shared" ref="U242:V242" si="900">U243+U292</f>
        <v>0</v>
      </c>
      <c r="V242" s="408">
        <f t="shared" si="900"/>
        <v>122338800</v>
      </c>
      <c r="W242" s="408">
        <f t="shared" ref="W242:X242" si="901">W243+W292</f>
        <v>0</v>
      </c>
      <c r="X242" s="408">
        <f t="shared" si="901"/>
        <v>122338800</v>
      </c>
      <c r="Y242" s="408">
        <f t="shared" si="894"/>
        <v>116421900</v>
      </c>
      <c r="Z242" s="408">
        <f t="shared" si="894"/>
        <v>-16000000</v>
      </c>
      <c r="AA242" s="408">
        <f t="shared" si="894"/>
        <v>100421900</v>
      </c>
      <c r="AB242" s="408">
        <f t="shared" ref="AB242:AC242" si="902">AB243+AB292</f>
        <v>0</v>
      </c>
      <c r="AC242" s="408">
        <f t="shared" si="902"/>
        <v>86021900</v>
      </c>
      <c r="AD242" s="408">
        <f t="shared" ref="AD242:AE242" si="903">AD243+AD292</f>
        <v>0</v>
      </c>
      <c r="AE242" s="408">
        <f t="shared" si="903"/>
        <v>86021900</v>
      </c>
      <c r="AF242" s="408">
        <f t="shared" ref="AF242:AG242" si="904">AF243+AF292</f>
        <v>0</v>
      </c>
      <c r="AG242" s="408">
        <f t="shared" si="904"/>
        <v>86021900</v>
      </c>
      <c r="AH242" s="408">
        <f t="shared" ref="AH242:AK242" si="905">AH243+AH292</f>
        <v>60898000</v>
      </c>
      <c r="AI242" s="408">
        <f t="shared" si="905"/>
        <v>0</v>
      </c>
      <c r="AJ242" s="408">
        <f t="shared" si="905"/>
        <v>60898000</v>
      </c>
      <c r="AK242" s="408">
        <f t="shared" si="905"/>
        <v>0</v>
      </c>
      <c r="AL242" s="408">
        <f t="shared" ref="AL242:AM242" si="906">AL243+AL292</f>
        <v>60898000</v>
      </c>
      <c r="AM242" s="408">
        <f t="shared" si="906"/>
        <v>0</v>
      </c>
      <c r="AN242" s="408">
        <f t="shared" ref="AN242:AO242" si="907">AN243+AN292</f>
        <v>60898000</v>
      </c>
      <c r="AO242" s="408">
        <f t="shared" si="907"/>
        <v>0</v>
      </c>
      <c r="AP242" s="408">
        <f t="shared" ref="AP242:AQ242" si="908">AP243+AP292</f>
        <v>60898000</v>
      </c>
      <c r="AQ242" s="408">
        <f t="shared" si="908"/>
        <v>0</v>
      </c>
      <c r="AR242" s="408">
        <f t="shared" ref="AR242" si="909">AR243+AR292</f>
        <v>60898000</v>
      </c>
    </row>
    <row r="243" spans="1:44" s="390" customFormat="1" ht="48.75" customHeight="1" x14ac:dyDescent="0.25">
      <c r="A243" s="447" t="s">
        <v>672</v>
      </c>
      <c r="B243" s="448">
        <f>B250+B252+B261+B263+B272+B275+B278+B280+B283+B287+B289+B265</f>
        <v>60875600</v>
      </c>
      <c r="C243" s="448">
        <f>C246+C250+C252+C261+C263+C265+C272+C275+C278+C280+C283+C287+C289</f>
        <v>14400000</v>
      </c>
      <c r="D243" s="448">
        <f t="shared" si="893"/>
        <v>75275600</v>
      </c>
      <c r="E243" s="448">
        <f>E250+E252+E261+E263+E272+E275+E278+E280+E283+E287+E289+E265</f>
        <v>36621900</v>
      </c>
      <c r="F243" s="448"/>
      <c r="G243" s="448">
        <f>G246+G250+G252+G261+G263+G265+G272+G275+G278+G280+G283+G287+G289</f>
        <v>0</v>
      </c>
      <c r="H243" s="448">
        <f>H246+H250+H252+H261+H263+H265+H272+H275+H278+H280+H283+H287+H289</f>
        <v>75275600</v>
      </c>
      <c r="I243" s="448">
        <f>I246+I250+I252+I261+I263+I265+I272+I275+I278+I280+I283+I287+I289</f>
        <v>0</v>
      </c>
      <c r="J243" s="448">
        <f>J246+J250+J252+J261+J263+J265+J272+J275+J278+J280+J283+J287+J289</f>
        <v>75275600</v>
      </c>
      <c r="K243" s="448">
        <f>K246+K250+K252+K261+K263+K265+K272+K275+K278+K280+K283+K287+K289</f>
        <v>0</v>
      </c>
      <c r="L243" s="448">
        <f>L244+L246+L250+L252+L261+L263+L265+L270+L272+L275+L278+L280+L283+L287+L289</f>
        <v>75275600</v>
      </c>
      <c r="M243" s="448">
        <f t="shared" ref="M243:AP243" si="910">M244+M246+M250+M252+M261+M263+M265+M270+M272+M275+M278+M280+M283+M287+M289</f>
        <v>22300000</v>
      </c>
      <c r="N243" s="448">
        <f t="shared" si="910"/>
        <v>97575600</v>
      </c>
      <c r="O243" s="448">
        <f t="shared" ref="O243:P243" si="911">O244+O246+O250+O252+O261+O263+O265+O270+O272+O275+O278+O280+O283+O287+O289</f>
        <v>0</v>
      </c>
      <c r="P243" s="448">
        <f t="shared" si="911"/>
        <v>97575600</v>
      </c>
      <c r="Q243" s="448">
        <f t="shared" ref="Q243:R243" si="912">Q244+Q246+Q250+Q252+Q261+Q263+Q265+Q270+Q272+Q275+Q278+Q280+Q283+Q287+Q289</f>
        <v>9915200</v>
      </c>
      <c r="R243" s="448">
        <f t="shared" si="912"/>
        <v>107490800</v>
      </c>
      <c r="S243" s="448">
        <f t="shared" ref="S243:T243" si="913">S244+S246+S250+S252+S261+S263+S265+S270+S272+S275+S278+S280+S283+S287+S289</f>
        <v>-68019</v>
      </c>
      <c r="T243" s="448">
        <f t="shared" si="913"/>
        <v>107422781</v>
      </c>
      <c r="U243" s="448">
        <f t="shared" ref="U243:V243" si="914">U244+U246+U250+U252+U261+U263+U265+U270+U272+U275+U278+U280+U283+U287+U289</f>
        <v>0</v>
      </c>
      <c r="V243" s="448">
        <f t="shared" si="914"/>
        <v>107422781</v>
      </c>
      <c r="W243" s="448">
        <f t="shared" ref="W243:X243" si="915">W244+W246+W250+W252+W261+W263+W265+W270+W272+W275+W278+W280+W283+W287+W289</f>
        <v>0</v>
      </c>
      <c r="X243" s="448">
        <f t="shared" si="915"/>
        <v>107422781</v>
      </c>
      <c r="Y243" s="448">
        <f t="shared" si="910"/>
        <v>106421900</v>
      </c>
      <c r="Z243" s="448">
        <f t="shared" si="910"/>
        <v>-16000000</v>
      </c>
      <c r="AA243" s="448">
        <f t="shared" si="910"/>
        <v>90421900</v>
      </c>
      <c r="AB243" s="448">
        <f t="shared" si="910"/>
        <v>0</v>
      </c>
      <c r="AC243" s="448">
        <f t="shared" si="910"/>
        <v>76021900</v>
      </c>
      <c r="AD243" s="448">
        <f t="shared" si="910"/>
        <v>0</v>
      </c>
      <c r="AE243" s="448">
        <f t="shared" si="910"/>
        <v>76021900</v>
      </c>
      <c r="AF243" s="448">
        <f t="shared" ref="AF243:AG243" si="916">AF244+AF246+AF250+AF252+AF261+AF263+AF265+AF270+AF272+AF275+AF278+AF280+AF283+AF287+AF289</f>
        <v>0</v>
      </c>
      <c r="AG243" s="448">
        <f t="shared" si="916"/>
        <v>76021900</v>
      </c>
      <c r="AH243" s="448">
        <f t="shared" si="910"/>
        <v>53898000</v>
      </c>
      <c r="AI243" s="448">
        <f t="shared" si="910"/>
        <v>0</v>
      </c>
      <c r="AJ243" s="448">
        <f t="shared" si="910"/>
        <v>53898000</v>
      </c>
      <c r="AK243" s="448">
        <f t="shared" si="910"/>
        <v>0</v>
      </c>
      <c r="AL243" s="448">
        <f t="shared" si="910"/>
        <v>53898000</v>
      </c>
      <c r="AM243" s="448">
        <f t="shared" si="910"/>
        <v>0</v>
      </c>
      <c r="AN243" s="448">
        <f t="shared" si="910"/>
        <v>53898000</v>
      </c>
      <c r="AO243" s="448">
        <f t="shared" si="910"/>
        <v>0</v>
      </c>
      <c r="AP243" s="448">
        <f t="shared" si="910"/>
        <v>53898000</v>
      </c>
      <c r="AQ243" s="448">
        <f t="shared" ref="AQ243:AR243" si="917">AQ244+AQ246+AQ250+AQ252+AQ261+AQ263+AQ265+AQ270+AQ272+AQ275+AQ278+AQ280+AQ283+AQ287+AQ289</f>
        <v>0</v>
      </c>
      <c r="AR243" s="448">
        <f t="shared" si="917"/>
        <v>53898000</v>
      </c>
    </row>
    <row r="244" spans="1:44" s="399" customFormat="1" ht="18.75" hidden="1" customHeight="1" x14ac:dyDescent="0.25">
      <c r="A244" s="443" t="s">
        <v>968</v>
      </c>
      <c r="B244" s="404"/>
      <c r="C244" s="404">
        <f>C245</f>
        <v>14400000</v>
      </c>
      <c r="D244" s="404">
        <f t="shared" si="893"/>
        <v>14400000</v>
      </c>
      <c r="E244" s="404"/>
      <c r="F244" s="404">
        <f>F245</f>
        <v>14400000</v>
      </c>
      <c r="G244" s="404"/>
      <c r="H244" s="404">
        <f t="shared" ref="H244:H246" si="918">H245</f>
        <v>14400000</v>
      </c>
      <c r="I244" s="404">
        <f t="shared" ref="I244:M246" si="919">I245</f>
        <v>0</v>
      </c>
      <c r="J244" s="404">
        <f t="shared" ref="J244:AQ246" si="920">J245</f>
        <v>14400000</v>
      </c>
      <c r="K244" s="404">
        <f t="shared" si="919"/>
        <v>0</v>
      </c>
      <c r="L244" s="404">
        <f t="shared" si="920"/>
        <v>0</v>
      </c>
      <c r="M244" s="404">
        <f t="shared" si="919"/>
        <v>10773412</v>
      </c>
      <c r="N244" s="404">
        <f t="shared" si="920"/>
        <v>10773412</v>
      </c>
      <c r="O244" s="404"/>
      <c r="P244" s="404">
        <f t="shared" si="920"/>
        <v>10773412</v>
      </c>
      <c r="Q244" s="404">
        <f t="shared" si="920"/>
        <v>4043300</v>
      </c>
      <c r="R244" s="404">
        <f t="shared" si="920"/>
        <v>14816712</v>
      </c>
      <c r="S244" s="404">
        <f t="shared" si="920"/>
        <v>0</v>
      </c>
      <c r="T244" s="404">
        <f t="shared" si="920"/>
        <v>14816712</v>
      </c>
      <c r="U244" s="404">
        <f t="shared" si="920"/>
        <v>0</v>
      </c>
      <c r="V244" s="404">
        <f t="shared" si="920"/>
        <v>14816712</v>
      </c>
      <c r="W244" s="404">
        <f t="shared" si="920"/>
        <v>0</v>
      </c>
      <c r="X244" s="404">
        <f t="shared" si="920"/>
        <v>14816712</v>
      </c>
      <c r="Y244" s="404">
        <f t="shared" si="920"/>
        <v>14400000</v>
      </c>
      <c r="Z244" s="404">
        <f t="shared" si="920"/>
        <v>0</v>
      </c>
      <c r="AA244" s="404">
        <f t="shared" si="920"/>
        <v>14400000</v>
      </c>
      <c r="AB244" s="404">
        <f t="shared" si="920"/>
        <v>0</v>
      </c>
      <c r="AC244" s="404">
        <f t="shared" si="920"/>
        <v>0</v>
      </c>
      <c r="AD244" s="404">
        <f t="shared" si="920"/>
        <v>0</v>
      </c>
      <c r="AE244" s="404">
        <f t="shared" si="920"/>
        <v>0</v>
      </c>
      <c r="AF244" s="404">
        <f t="shared" si="920"/>
        <v>0</v>
      </c>
      <c r="AG244" s="404">
        <f t="shared" si="920"/>
        <v>0</v>
      </c>
      <c r="AH244" s="404">
        <f t="shared" si="920"/>
        <v>0</v>
      </c>
      <c r="AI244" s="404">
        <f t="shared" si="920"/>
        <v>0</v>
      </c>
      <c r="AJ244" s="404">
        <f t="shared" si="920"/>
        <v>0</v>
      </c>
      <c r="AK244" s="404">
        <f t="shared" si="920"/>
        <v>0</v>
      </c>
      <c r="AL244" s="404">
        <f t="shared" si="920"/>
        <v>0</v>
      </c>
      <c r="AM244" s="404">
        <f t="shared" si="920"/>
        <v>0</v>
      </c>
      <c r="AN244" s="404">
        <f t="shared" si="920"/>
        <v>0</v>
      </c>
      <c r="AO244" s="404">
        <f t="shared" si="920"/>
        <v>0</v>
      </c>
      <c r="AP244" s="404">
        <f t="shared" si="920"/>
        <v>0</v>
      </c>
      <c r="AQ244" s="404">
        <f t="shared" si="920"/>
        <v>0</v>
      </c>
      <c r="AR244" s="404">
        <f t="shared" ref="AR244" si="921">AR245</f>
        <v>0</v>
      </c>
    </row>
    <row r="245" spans="1:44" s="389" customFormat="1" ht="49.2" hidden="1" customHeight="1" x14ac:dyDescent="0.25">
      <c r="A245" s="446" t="s">
        <v>976</v>
      </c>
      <c r="B245" s="435"/>
      <c r="C245" s="435">
        <v>14400000</v>
      </c>
      <c r="D245" s="435">
        <f t="shared" si="893"/>
        <v>14400000</v>
      </c>
      <c r="E245" s="435"/>
      <c r="F245" s="435">
        <v>14400000</v>
      </c>
      <c r="G245" s="435"/>
      <c r="H245" s="412">
        <f>D245+G245</f>
        <v>14400000</v>
      </c>
      <c r="I245" s="435"/>
      <c r="J245" s="410">
        <f t="shared" ref="J245" si="922">H245+I245</f>
        <v>14400000</v>
      </c>
      <c r="K245" s="435"/>
      <c r="L245" s="410"/>
      <c r="M245" s="435">
        <v>10773412</v>
      </c>
      <c r="N245" s="410">
        <f>L245+M245</f>
        <v>10773412</v>
      </c>
      <c r="O245" s="435"/>
      <c r="P245" s="410">
        <f t="shared" ref="P245:P291" si="923">N245+O245</f>
        <v>10773412</v>
      </c>
      <c r="Q245" s="435">
        <v>4043300</v>
      </c>
      <c r="R245" s="410">
        <f>P245+Q245</f>
        <v>14816712</v>
      </c>
      <c r="S245" s="435"/>
      <c r="T245" s="410">
        <f>R245+S245</f>
        <v>14816712</v>
      </c>
      <c r="U245" s="435"/>
      <c r="V245" s="410">
        <f>T245+U245</f>
        <v>14816712</v>
      </c>
      <c r="W245" s="435"/>
      <c r="X245" s="410">
        <f>V245+W245</f>
        <v>14816712</v>
      </c>
      <c r="Y245" s="435">
        <f>E245+F245</f>
        <v>14400000</v>
      </c>
      <c r="Z245" s="435"/>
      <c r="AA245" s="410">
        <f t="shared" ref="AA245" si="924">Y245+Z245</f>
        <v>14400000</v>
      </c>
      <c r="AB245" s="435"/>
      <c r="AC245" s="410"/>
      <c r="AD245" s="435"/>
      <c r="AE245" s="410">
        <f t="shared" ref="AE245" si="925">AC245+AD245</f>
        <v>0</v>
      </c>
      <c r="AF245" s="435"/>
      <c r="AG245" s="410">
        <f t="shared" ref="AG245" si="926">AE245+AF245</f>
        <v>0</v>
      </c>
      <c r="AH245" s="435"/>
      <c r="AI245" s="435"/>
      <c r="AJ245" s="412">
        <f>AH245+AI245</f>
        <v>0</v>
      </c>
      <c r="AK245" s="435"/>
      <c r="AL245" s="410">
        <f t="shared" ref="AL245" si="927">AJ245+AK245</f>
        <v>0</v>
      </c>
      <c r="AM245" s="435"/>
      <c r="AN245" s="410">
        <f t="shared" ref="AN245" si="928">AL245+AM245</f>
        <v>0</v>
      </c>
      <c r="AO245" s="435"/>
      <c r="AP245" s="410">
        <f t="shared" ref="AP245" si="929">AN245+AO245</f>
        <v>0</v>
      </c>
      <c r="AQ245" s="435"/>
      <c r="AR245" s="410">
        <f t="shared" ref="AR245" si="930">AP245+AQ245</f>
        <v>0</v>
      </c>
    </row>
    <row r="246" spans="1:44" s="399" customFormat="1" ht="18.75" customHeight="1" x14ac:dyDescent="0.25">
      <c r="A246" s="443" t="s">
        <v>464</v>
      </c>
      <c r="B246" s="404"/>
      <c r="C246" s="404">
        <f>C247</f>
        <v>14400000</v>
      </c>
      <c r="D246" s="404">
        <f t="shared" si="893"/>
        <v>14400000</v>
      </c>
      <c r="E246" s="404"/>
      <c r="F246" s="404">
        <f>F247</f>
        <v>14400000</v>
      </c>
      <c r="G246" s="404"/>
      <c r="H246" s="404">
        <f t="shared" si="918"/>
        <v>14400000</v>
      </c>
      <c r="I246" s="404">
        <f t="shared" si="919"/>
        <v>0</v>
      </c>
      <c r="J246" s="404">
        <f t="shared" si="920"/>
        <v>14400000</v>
      </c>
      <c r="K246" s="404">
        <f t="shared" si="919"/>
        <v>0</v>
      </c>
      <c r="L246" s="404">
        <f>L247+L248</f>
        <v>14400000</v>
      </c>
      <c r="M246" s="404">
        <f t="shared" ref="M246:N246" si="931">M247+M248</f>
        <v>6225319</v>
      </c>
      <c r="N246" s="404">
        <f t="shared" si="931"/>
        <v>20625319</v>
      </c>
      <c r="O246" s="404"/>
      <c r="P246" s="404">
        <f>P247+P248+P249</f>
        <v>20625319</v>
      </c>
      <c r="Q246" s="404">
        <f t="shared" ref="Q246:AR246" si="932">Q247+Q248+Q249</f>
        <v>10000000</v>
      </c>
      <c r="R246" s="404">
        <f t="shared" si="932"/>
        <v>30625319</v>
      </c>
      <c r="S246" s="404">
        <f t="shared" ref="S246:T246" si="933">S247+S248+S249</f>
        <v>0</v>
      </c>
      <c r="T246" s="404">
        <f t="shared" si="933"/>
        <v>30625319</v>
      </c>
      <c r="U246" s="404">
        <f t="shared" ref="U246:V246" si="934">U247+U248+U249</f>
        <v>0</v>
      </c>
      <c r="V246" s="404">
        <f t="shared" si="934"/>
        <v>30625319</v>
      </c>
      <c r="W246" s="404">
        <f t="shared" ref="W246:X246" si="935">W247+W248+W249</f>
        <v>0</v>
      </c>
      <c r="X246" s="404">
        <f t="shared" si="935"/>
        <v>30625319</v>
      </c>
      <c r="Y246" s="404">
        <f t="shared" si="932"/>
        <v>14400000</v>
      </c>
      <c r="Z246" s="404">
        <f t="shared" si="932"/>
        <v>0</v>
      </c>
      <c r="AA246" s="404">
        <f t="shared" si="932"/>
        <v>14400000</v>
      </c>
      <c r="AB246" s="404">
        <f t="shared" si="932"/>
        <v>0</v>
      </c>
      <c r="AC246" s="404">
        <f t="shared" si="932"/>
        <v>14400000</v>
      </c>
      <c r="AD246" s="404">
        <f t="shared" si="932"/>
        <v>0</v>
      </c>
      <c r="AE246" s="404">
        <f t="shared" si="932"/>
        <v>14400000</v>
      </c>
      <c r="AF246" s="404">
        <f t="shared" si="932"/>
        <v>0</v>
      </c>
      <c r="AG246" s="404">
        <f t="shared" si="932"/>
        <v>14400000</v>
      </c>
      <c r="AH246" s="404">
        <f t="shared" si="932"/>
        <v>0</v>
      </c>
      <c r="AI246" s="404">
        <f t="shared" si="932"/>
        <v>0</v>
      </c>
      <c r="AJ246" s="404">
        <f t="shared" si="932"/>
        <v>0</v>
      </c>
      <c r="AK246" s="404">
        <f t="shared" si="932"/>
        <v>0</v>
      </c>
      <c r="AL246" s="404">
        <f t="shared" si="932"/>
        <v>0</v>
      </c>
      <c r="AM246" s="404">
        <f t="shared" si="932"/>
        <v>0</v>
      </c>
      <c r="AN246" s="404">
        <f t="shared" si="932"/>
        <v>0</v>
      </c>
      <c r="AO246" s="404">
        <f t="shared" si="932"/>
        <v>0</v>
      </c>
      <c r="AP246" s="404">
        <f t="shared" si="932"/>
        <v>0</v>
      </c>
      <c r="AQ246" s="404">
        <f t="shared" si="932"/>
        <v>0</v>
      </c>
      <c r="AR246" s="404">
        <f t="shared" si="932"/>
        <v>0</v>
      </c>
    </row>
    <row r="247" spans="1:44" s="389" customFormat="1" ht="48.6" hidden="1" customHeight="1" x14ac:dyDescent="0.25">
      <c r="A247" s="446" t="s">
        <v>994</v>
      </c>
      <c r="B247" s="435"/>
      <c r="C247" s="435">
        <v>14400000</v>
      </c>
      <c r="D247" s="435">
        <f t="shared" si="893"/>
        <v>14400000</v>
      </c>
      <c r="E247" s="435"/>
      <c r="F247" s="435">
        <v>14400000</v>
      </c>
      <c r="G247" s="435"/>
      <c r="H247" s="412">
        <f>D247+G247</f>
        <v>14400000</v>
      </c>
      <c r="I247" s="435"/>
      <c r="J247" s="410">
        <f t="shared" si="637"/>
        <v>14400000</v>
      </c>
      <c r="K247" s="435"/>
      <c r="L247" s="410">
        <f t="shared" ref="L247" si="936">J247+K247</f>
        <v>14400000</v>
      </c>
      <c r="M247" s="435"/>
      <c r="N247" s="410">
        <f>L247+M247</f>
        <v>14400000</v>
      </c>
      <c r="O247" s="435"/>
      <c r="P247" s="410">
        <f t="shared" si="923"/>
        <v>14400000</v>
      </c>
      <c r="Q247" s="435"/>
      <c r="R247" s="410">
        <f>P247+Q247</f>
        <v>14400000</v>
      </c>
      <c r="S247" s="435"/>
      <c r="T247" s="410">
        <f>R247+S247</f>
        <v>14400000</v>
      </c>
      <c r="U247" s="435"/>
      <c r="V247" s="410">
        <f>T247+U247</f>
        <v>14400000</v>
      </c>
      <c r="W247" s="435"/>
      <c r="X247" s="410">
        <f>V247+W247</f>
        <v>14400000</v>
      </c>
      <c r="Y247" s="435">
        <f>E247+F247</f>
        <v>14400000</v>
      </c>
      <c r="Z247" s="435"/>
      <c r="AA247" s="410">
        <f t="shared" ref="AA247:AA286" si="937">Y247+Z247</f>
        <v>14400000</v>
      </c>
      <c r="AB247" s="435"/>
      <c r="AC247" s="410">
        <f t="shared" ref="AC247" si="938">AA247+AB247</f>
        <v>14400000</v>
      </c>
      <c r="AD247" s="435"/>
      <c r="AE247" s="410">
        <f t="shared" ref="AE247:AE248" si="939">AC247+AD247</f>
        <v>14400000</v>
      </c>
      <c r="AF247" s="435"/>
      <c r="AG247" s="410">
        <f t="shared" ref="AG247:AG249" si="940">AE247+AF247</f>
        <v>14400000</v>
      </c>
      <c r="AH247" s="435"/>
      <c r="AI247" s="435"/>
      <c r="AJ247" s="412">
        <f>AH247+AI247</f>
        <v>0</v>
      </c>
      <c r="AK247" s="435"/>
      <c r="AL247" s="410">
        <f t="shared" ref="AL247:AL286" si="941">AJ247+AK247</f>
        <v>0</v>
      </c>
      <c r="AM247" s="435"/>
      <c r="AN247" s="410">
        <f t="shared" ref="AN247" si="942">AL247+AM247</f>
        <v>0</v>
      </c>
      <c r="AO247" s="435"/>
      <c r="AP247" s="410">
        <f t="shared" ref="AP247:AP248" si="943">AN247+AO247</f>
        <v>0</v>
      </c>
      <c r="AQ247" s="435"/>
      <c r="AR247" s="410">
        <f t="shared" ref="AR247:AR249" si="944">AP247+AQ247</f>
        <v>0</v>
      </c>
    </row>
    <row r="248" spans="1:44" s="389" customFormat="1" ht="81" hidden="1" customHeight="1" x14ac:dyDescent="0.25">
      <c r="A248" s="446" t="s">
        <v>971</v>
      </c>
      <c r="B248" s="435"/>
      <c r="C248" s="435"/>
      <c r="D248" s="435"/>
      <c r="E248" s="435"/>
      <c r="F248" s="435"/>
      <c r="G248" s="435"/>
      <c r="H248" s="412"/>
      <c r="I248" s="435"/>
      <c r="J248" s="410"/>
      <c r="K248" s="435"/>
      <c r="L248" s="410"/>
      <c r="M248" s="435">
        <v>6225319</v>
      </c>
      <c r="N248" s="410">
        <f>L248+M248</f>
        <v>6225319</v>
      </c>
      <c r="O248" s="435"/>
      <c r="P248" s="410">
        <f t="shared" si="923"/>
        <v>6225319</v>
      </c>
      <c r="Q248" s="435"/>
      <c r="R248" s="410">
        <f>P248+Q248</f>
        <v>6225319</v>
      </c>
      <c r="S248" s="435"/>
      <c r="T248" s="410">
        <f>R248+S248</f>
        <v>6225319</v>
      </c>
      <c r="U248" s="435"/>
      <c r="V248" s="410">
        <f>T248+U248</f>
        <v>6225319</v>
      </c>
      <c r="W248" s="435"/>
      <c r="X248" s="410">
        <f>V248+W248</f>
        <v>6225319</v>
      </c>
      <c r="Y248" s="435"/>
      <c r="Z248" s="435"/>
      <c r="AA248" s="410"/>
      <c r="AB248" s="435"/>
      <c r="AC248" s="410"/>
      <c r="AD248" s="435"/>
      <c r="AE248" s="410">
        <f t="shared" si="939"/>
        <v>0</v>
      </c>
      <c r="AF248" s="435"/>
      <c r="AG248" s="410">
        <f t="shared" si="940"/>
        <v>0</v>
      </c>
      <c r="AH248" s="435"/>
      <c r="AI248" s="435"/>
      <c r="AJ248" s="412"/>
      <c r="AK248" s="435"/>
      <c r="AL248" s="410"/>
      <c r="AM248" s="435"/>
      <c r="AN248" s="410"/>
      <c r="AO248" s="435"/>
      <c r="AP248" s="410">
        <f t="shared" si="943"/>
        <v>0</v>
      </c>
      <c r="AQ248" s="435"/>
      <c r="AR248" s="410">
        <f t="shared" si="944"/>
        <v>0</v>
      </c>
    </row>
    <row r="249" spans="1:44" s="389" customFormat="1" ht="56.4" customHeight="1" x14ac:dyDescent="0.25">
      <c r="A249" s="446" t="s">
        <v>1028</v>
      </c>
      <c r="B249" s="435"/>
      <c r="C249" s="435"/>
      <c r="D249" s="435"/>
      <c r="E249" s="435"/>
      <c r="F249" s="435"/>
      <c r="G249" s="435"/>
      <c r="H249" s="412"/>
      <c r="I249" s="435"/>
      <c r="J249" s="410"/>
      <c r="K249" s="435"/>
      <c r="L249" s="410"/>
      <c r="M249" s="435"/>
      <c r="N249" s="410"/>
      <c r="O249" s="435"/>
      <c r="P249" s="410"/>
      <c r="Q249" s="435">
        <v>10000000</v>
      </c>
      <c r="R249" s="410">
        <f>P249+Q249</f>
        <v>10000000</v>
      </c>
      <c r="S249" s="435"/>
      <c r="T249" s="410">
        <f>R249+S249</f>
        <v>10000000</v>
      </c>
      <c r="U249" s="435"/>
      <c r="V249" s="410">
        <f>T249+U249</f>
        <v>10000000</v>
      </c>
      <c r="W249" s="435"/>
      <c r="X249" s="410">
        <f>V249+W249</f>
        <v>10000000</v>
      </c>
      <c r="Y249" s="435"/>
      <c r="Z249" s="435"/>
      <c r="AA249" s="410"/>
      <c r="AB249" s="435"/>
      <c r="AC249" s="410"/>
      <c r="AD249" s="435"/>
      <c r="AE249" s="410"/>
      <c r="AF249" s="435"/>
      <c r="AG249" s="410">
        <f t="shared" si="940"/>
        <v>0</v>
      </c>
      <c r="AH249" s="435"/>
      <c r="AI249" s="435"/>
      <c r="AJ249" s="412"/>
      <c r="AK249" s="435"/>
      <c r="AL249" s="410"/>
      <c r="AM249" s="435"/>
      <c r="AN249" s="410"/>
      <c r="AO249" s="435"/>
      <c r="AP249" s="410"/>
      <c r="AQ249" s="435"/>
      <c r="AR249" s="410">
        <f t="shared" si="944"/>
        <v>0</v>
      </c>
    </row>
    <row r="250" spans="1:44" s="399" customFormat="1" ht="24.75" hidden="1" customHeight="1" x14ac:dyDescent="0.25">
      <c r="A250" s="443" t="s">
        <v>678</v>
      </c>
      <c r="B250" s="404"/>
      <c r="C250" s="404"/>
      <c r="D250" s="404"/>
      <c r="E250" s="404"/>
      <c r="F250" s="404"/>
      <c r="G250" s="404"/>
      <c r="H250" s="404">
        <f t="shared" ref="H250:AI250" si="945">H251</f>
        <v>0</v>
      </c>
      <c r="I250" s="404">
        <f t="shared" si="945"/>
        <v>0</v>
      </c>
      <c r="J250" s="404">
        <f t="shared" si="945"/>
        <v>0</v>
      </c>
      <c r="K250" s="404">
        <f t="shared" si="945"/>
        <v>0</v>
      </c>
      <c r="L250" s="404">
        <f t="shared" si="945"/>
        <v>0</v>
      </c>
      <c r="M250" s="404">
        <f t="shared" si="945"/>
        <v>0</v>
      </c>
      <c r="N250" s="404">
        <f t="shared" si="945"/>
        <v>0</v>
      </c>
      <c r="O250" s="404"/>
      <c r="P250" s="404">
        <f t="shared" si="945"/>
        <v>0</v>
      </c>
      <c r="Q250" s="404"/>
      <c r="R250" s="404">
        <f t="shared" si="945"/>
        <v>0</v>
      </c>
      <c r="S250" s="404"/>
      <c r="T250" s="404">
        <f t="shared" si="945"/>
        <v>0</v>
      </c>
      <c r="U250" s="404"/>
      <c r="V250" s="404">
        <f t="shared" si="945"/>
        <v>0</v>
      </c>
      <c r="W250" s="404"/>
      <c r="X250" s="404">
        <f t="shared" si="945"/>
        <v>0</v>
      </c>
      <c r="Y250" s="404">
        <f t="shared" si="945"/>
        <v>0</v>
      </c>
      <c r="Z250" s="404">
        <f t="shared" si="945"/>
        <v>0</v>
      </c>
      <c r="AA250" s="404">
        <f t="shared" si="945"/>
        <v>0</v>
      </c>
      <c r="AB250" s="404">
        <f t="shared" si="945"/>
        <v>0</v>
      </c>
      <c r="AC250" s="404">
        <f t="shared" si="945"/>
        <v>0</v>
      </c>
      <c r="AD250" s="404">
        <f t="shared" si="945"/>
        <v>0</v>
      </c>
      <c r="AE250" s="404">
        <f t="shared" si="945"/>
        <v>0</v>
      </c>
      <c r="AF250" s="404">
        <f t="shared" si="945"/>
        <v>0</v>
      </c>
      <c r="AG250" s="404">
        <f t="shared" si="945"/>
        <v>0</v>
      </c>
      <c r="AH250" s="404">
        <f t="shared" si="945"/>
        <v>29670000</v>
      </c>
      <c r="AI250" s="404">
        <f t="shared" si="945"/>
        <v>0</v>
      </c>
      <c r="AJ250" s="404">
        <f t="shared" ref="AJ250:AR250" si="946">AJ251</f>
        <v>29670000</v>
      </c>
      <c r="AK250" s="404">
        <f t="shared" si="946"/>
        <v>0</v>
      </c>
      <c r="AL250" s="404">
        <f t="shared" si="946"/>
        <v>29670000</v>
      </c>
      <c r="AM250" s="404">
        <f t="shared" si="946"/>
        <v>0</v>
      </c>
      <c r="AN250" s="404">
        <f t="shared" si="946"/>
        <v>29670000</v>
      </c>
      <c r="AO250" s="404">
        <f t="shared" si="946"/>
        <v>0</v>
      </c>
      <c r="AP250" s="404">
        <f t="shared" si="946"/>
        <v>29670000</v>
      </c>
      <c r="AQ250" s="404">
        <f t="shared" si="946"/>
        <v>0</v>
      </c>
      <c r="AR250" s="404">
        <f t="shared" si="946"/>
        <v>29670000</v>
      </c>
    </row>
    <row r="251" spans="1:44" s="389" customFormat="1" ht="67.2" hidden="1" customHeight="1" x14ac:dyDescent="0.25">
      <c r="A251" s="446" t="s">
        <v>907</v>
      </c>
      <c r="B251" s="435"/>
      <c r="C251" s="435"/>
      <c r="D251" s="435"/>
      <c r="E251" s="435"/>
      <c r="F251" s="435"/>
      <c r="G251" s="435"/>
      <c r="H251" s="412"/>
      <c r="I251" s="435"/>
      <c r="J251" s="410">
        <f t="shared" si="637"/>
        <v>0</v>
      </c>
      <c r="K251" s="435"/>
      <c r="L251" s="410">
        <f t="shared" ref="L251" si="947">J251+K251</f>
        <v>0</v>
      </c>
      <c r="M251" s="435"/>
      <c r="N251" s="410">
        <f>L251+M251</f>
        <v>0</v>
      </c>
      <c r="O251" s="435"/>
      <c r="P251" s="410">
        <f t="shared" si="923"/>
        <v>0</v>
      </c>
      <c r="Q251" s="435"/>
      <c r="R251" s="410">
        <f>P251+Q251</f>
        <v>0</v>
      </c>
      <c r="S251" s="435"/>
      <c r="T251" s="410">
        <f>R251+S251</f>
        <v>0</v>
      </c>
      <c r="U251" s="435"/>
      <c r="V251" s="410">
        <f>T251+U251</f>
        <v>0</v>
      </c>
      <c r="W251" s="435"/>
      <c r="X251" s="410">
        <f>V251+W251</f>
        <v>0</v>
      </c>
      <c r="Y251" s="435"/>
      <c r="Z251" s="435"/>
      <c r="AA251" s="410">
        <f t="shared" si="937"/>
        <v>0</v>
      </c>
      <c r="AB251" s="435"/>
      <c r="AC251" s="410">
        <f t="shared" ref="AC251" si="948">AA251+AB251</f>
        <v>0</v>
      </c>
      <c r="AD251" s="435"/>
      <c r="AE251" s="410">
        <f t="shared" ref="AE251" si="949">AC251+AD251</f>
        <v>0</v>
      </c>
      <c r="AF251" s="435"/>
      <c r="AG251" s="410">
        <f t="shared" ref="AG251" si="950">AE251+AF251</f>
        <v>0</v>
      </c>
      <c r="AH251" s="435">
        <v>29670000</v>
      </c>
      <c r="AI251" s="435"/>
      <c r="AJ251" s="412">
        <f>AH251+AI251</f>
        <v>29670000</v>
      </c>
      <c r="AK251" s="435"/>
      <c r="AL251" s="410">
        <f t="shared" si="941"/>
        <v>29670000</v>
      </c>
      <c r="AM251" s="435"/>
      <c r="AN251" s="410">
        <f t="shared" ref="AN251" si="951">AL251+AM251</f>
        <v>29670000</v>
      </c>
      <c r="AO251" s="435"/>
      <c r="AP251" s="410">
        <f t="shared" ref="AP251" si="952">AN251+AO251</f>
        <v>29670000</v>
      </c>
      <c r="AQ251" s="435"/>
      <c r="AR251" s="410">
        <f t="shared" ref="AR251" si="953">AP251+AQ251</f>
        <v>29670000</v>
      </c>
    </row>
    <row r="252" spans="1:44" s="399" customFormat="1" ht="18" hidden="1" customHeight="1" x14ac:dyDescent="0.25">
      <c r="A252" s="425" t="s">
        <v>694</v>
      </c>
      <c r="B252" s="404"/>
      <c r="C252" s="404"/>
      <c r="D252" s="404"/>
      <c r="E252" s="404"/>
      <c r="F252" s="404"/>
      <c r="G252" s="404"/>
      <c r="H252" s="404">
        <f t="shared" ref="H252:AI252" si="954">SUM(H253:H260)</f>
        <v>0</v>
      </c>
      <c r="I252" s="404">
        <f t="shared" si="954"/>
        <v>0</v>
      </c>
      <c r="J252" s="404">
        <f t="shared" si="954"/>
        <v>0</v>
      </c>
      <c r="K252" s="404">
        <f t="shared" ref="K252:L252" si="955">SUM(K253:K260)</f>
        <v>0</v>
      </c>
      <c r="L252" s="404">
        <f t="shared" si="955"/>
        <v>0</v>
      </c>
      <c r="M252" s="404">
        <f t="shared" ref="M252:N252" si="956">SUM(M253:M260)</f>
        <v>0</v>
      </c>
      <c r="N252" s="404">
        <f t="shared" si="956"/>
        <v>0</v>
      </c>
      <c r="O252" s="404"/>
      <c r="P252" s="404">
        <f t="shared" ref="P252:R252" si="957">SUM(P253:P260)</f>
        <v>0</v>
      </c>
      <c r="Q252" s="404"/>
      <c r="R252" s="404">
        <f t="shared" si="957"/>
        <v>0</v>
      </c>
      <c r="S252" s="404"/>
      <c r="T252" s="404">
        <f t="shared" ref="T252:V252" si="958">SUM(T253:T260)</f>
        <v>0</v>
      </c>
      <c r="U252" s="404"/>
      <c r="V252" s="404">
        <f t="shared" si="958"/>
        <v>0</v>
      </c>
      <c r="W252" s="404"/>
      <c r="X252" s="404">
        <f t="shared" ref="X252" si="959">SUM(X253:X260)</f>
        <v>0</v>
      </c>
      <c r="Y252" s="404">
        <f t="shared" si="954"/>
        <v>0</v>
      </c>
      <c r="Z252" s="404">
        <f t="shared" si="954"/>
        <v>0</v>
      </c>
      <c r="AA252" s="404">
        <f t="shared" si="954"/>
        <v>0</v>
      </c>
      <c r="AB252" s="404">
        <f t="shared" ref="AB252:AC252" si="960">SUM(AB253:AB260)</f>
        <v>0</v>
      </c>
      <c r="AC252" s="404">
        <f t="shared" si="960"/>
        <v>0</v>
      </c>
      <c r="AD252" s="404">
        <f t="shared" ref="AD252:AE252" si="961">SUM(AD253:AD260)</f>
        <v>0</v>
      </c>
      <c r="AE252" s="404">
        <f t="shared" si="961"/>
        <v>0</v>
      </c>
      <c r="AF252" s="404">
        <f t="shared" ref="AF252:AG252" si="962">SUM(AF253:AF260)</f>
        <v>0</v>
      </c>
      <c r="AG252" s="404">
        <f t="shared" si="962"/>
        <v>0</v>
      </c>
      <c r="AH252" s="404">
        <f t="shared" si="954"/>
        <v>8010000</v>
      </c>
      <c r="AI252" s="404">
        <f t="shared" si="954"/>
        <v>0</v>
      </c>
      <c r="AJ252" s="404">
        <f>SUM(AJ253:AJ260)</f>
        <v>8010000</v>
      </c>
      <c r="AK252" s="404">
        <f t="shared" ref="AK252:AL252" si="963">SUM(AK253:AK260)</f>
        <v>0</v>
      </c>
      <c r="AL252" s="404">
        <f t="shared" si="963"/>
        <v>8010000</v>
      </c>
      <c r="AM252" s="404">
        <f t="shared" ref="AM252:AN252" si="964">SUM(AM253:AM260)</f>
        <v>0</v>
      </c>
      <c r="AN252" s="404">
        <f t="shared" si="964"/>
        <v>8010000</v>
      </c>
      <c r="AO252" s="404">
        <f t="shared" ref="AO252:AP252" si="965">SUM(AO253:AO260)</f>
        <v>0</v>
      </c>
      <c r="AP252" s="404">
        <f t="shared" si="965"/>
        <v>8010000</v>
      </c>
      <c r="AQ252" s="404">
        <f t="shared" ref="AQ252:AR252" si="966">SUM(AQ253:AQ260)</f>
        <v>0</v>
      </c>
      <c r="AR252" s="404">
        <f t="shared" si="966"/>
        <v>8010000</v>
      </c>
    </row>
    <row r="253" spans="1:44" s="389" customFormat="1" ht="35.25" hidden="1" customHeight="1" x14ac:dyDescent="0.25">
      <c r="A253" s="446" t="s">
        <v>721</v>
      </c>
      <c r="B253" s="435"/>
      <c r="C253" s="435"/>
      <c r="D253" s="435"/>
      <c r="E253" s="435"/>
      <c r="F253" s="435"/>
      <c r="G253" s="435"/>
      <c r="H253" s="412"/>
      <c r="I253" s="435"/>
      <c r="J253" s="410">
        <f t="shared" si="637"/>
        <v>0</v>
      </c>
      <c r="K253" s="435"/>
      <c r="L253" s="410">
        <f t="shared" ref="L253:L259" si="967">J253+K253</f>
        <v>0</v>
      </c>
      <c r="M253" s="435"/>
      <c r="N253" s="410">
        <f t="shared" ref="N253:N259" si="968">L253+M253</f>
        <v>0</v>
      </c>
      <c r="O253" s="435"/>
      <c r="P253" s="410">
        <f t="shared" si="923"/>
        <v>0</v>
      </c>
      <c r="Q253" s="435"/>
      <c r="R253" s="410">
        <f t="shared" ref="R253:R260" si="969">P253+Q253</f>
        <v>0</v>
      </c>
      <c r="S253" s="435"/>
      <c r="T253" s="410">
        <f t="shared" ref="T253:T260" si="970">R253+S253</f>
        <v>0</v>
      </c>
      <c r="U253" s="435"/>
      <c r="V253" s="410">
        <f t="shared" ref="V253:V260" si="971">T253+U253</f>
        <v>0</v>
      </c>
      <c r="W253" s="435"/>
      <c r="X253" s="410">
        <f t="shared" ref="X253:X260" si="972">V253+W253</f>
        <v>0</v>
      </c>
      <c r="Y253" s="435"/>
      <c r="Z253" s="435"/>
      <c r="AA253" s="410">
        <f t="shared" si="937"/>
        <v>0</v>
      </c>
      <c r="AB253" s="435"/>
      <c r="AC253" s="410">
        <f t="shared" ref="AC253:AC259" si="973">AA253+AB253</f>
        <v>0</v>
      </c>
      <c r="AD253" s="435"/>
      <c r="AE253" s="410">
        <f t="shared" ref="AE253:AE259" si="974">AC253+AD253</f>
        <v>0</v>
      </c>
      <c r="AF253" s="435"/>
      <c r="AG253" s="410">
        <f t="shared" ref="AG253:AG259" si="975">AE253+AF253</f>
        <v>0</v>
      </c>
      <c r="AH253" s="412">
        <v>3600000</v>
      </c>
      <c r="AI253" s="412"/>
      <c r="AJ253" s="412">
        <f>AH253+AI253</f>
        <v>3600000</v>
      </c>
      <c r="AK253" s="435">
        <v>-1620000</v>
      </c>
      <c r="AL253" s="410">
        <f t="shared" si="941"/>
        <v>1980000</v>
      </c>
      <c r="AM253" s="435"/>
      <c r="AN253" s="410">
        <f t="shared" ref="AN253:AN260" si="976">AL253+AM253</f>
        <v>1980000</v>
      </c>
      <c r="AO253" s="435"/>
      <c r="AP253" s="410">
        <f t="shared" ref="AP253:AP260" si="977">AN253+AO253</f>
        <v>1980000</v>
      </c>
      <c r="AQ253" s="435"/>
      <c r="AR253" s="410">
        <f t="shared" ref="AR253:AR260" si="978">AP253+AQ253</f>
        <v>1980000</v>
      </c>
    </row>
    <row r="254" spans="1:44" s="389" customFormat="1" ht="52.65" hidden="1" customHeight="1" x14ac:dyDescent="0.25">
      <c r="A254" s="446" t="s">
        <v>722</v>
      </c>
      <c r="B254" s="435"/>
      <c r="C254" s="435"/>
      <c r="D254" s="435"/>
      <c r="E254" s="435"/>
      <c r="F254" s="435"/>
      <c r="G254" s="435"/>
      <c r="H254" s="412"/>
      <c r="I254" s="435"/>
      <c r="J254" s="410">
        <f t="shared" ref="J254:J320" si="979">H254+I254</f>
        <v>0</v>
      </c>
      <c r="K254" s="435"/>
      <c r="L254" s="410">
        <f t="shared" si="967"/>
        <v>0</v>
      </c>
      <c r="M254" s="435"/>
      <c r="N254" s="410">
        <f t="shared" si="968"/>
        <v>0</v>
      </c>
      <c r="O254" s="435"/>
      <c r="P254" s="410">
        <f t="shared" si="923"/>
        <v>0</v>
      </c>
      <c r="Q254" s="435"/>
      <c r="R254" s="410">
        <f t="shared" si="969"/>
        <v>0</v>
      </c>
      <c r="S254" s="435"/>
      <c r="T254" s="410">
        <f t="shared" si="970"/>
        <v>0</v>
      </c>
      <c r="U254" s="435"/>
      <c r="V254" s="410">
        <f t="shared" si="971"/>
        <v>0</v>
      </c>
      <c r="W254" s="435"/>
      <c r="X254" s="410">
        <f t="shared" si="972"/>
        <v>0</v>
      </c>
      <c r="Y254" s="435"/>
      <c r="Z254" s="435"/>
      <c r="AA254" s="410">
        <f t="shared" si="937"/>
        <v>0</v>
      </c>
      <c r="AB254" s="435"/>
      <c r="AC254" s="410">
        <f t="shared" si="973"/>
        <v>0</v>
      </c>
      <c r="AD254" s="435"/>
      <c r="AE254" s="410">
        <f t="shared" si="974"/>
        <v>0</v>
      </c>
      <c r="AF254" s="435"/>
      <c r="AG254" s="410">
        <f t="shared" si="975"/>
        <v>0</v>
      </c>
      <c r="AH254" s="412">
        <v>630000</v>
      </c>
      <c r="AI254" s="412"/>
      <c r="AJ254" s="412">
        <f>AH254+AI254</f>
        <v>630000</v>
      </c>
      <c r="AK254" s="435">
        <v>-630000</v>
      </c>
      <c r="AL254" s="410">
        <f t="shared" si="941"/>
        <v>0</v>
      </c>
      <c r="AM254" s="435"/>
      <c r="AN254" s="410">
        <f t="shared" si="976"/>
        <v>0</v>
      </c>
      <c r="AO254" s="435"/>
      <c r="AP254" s="410">
        <f t="shared" si="977"/>
        <v>0</v>
      </c>
      <c r="AQ254" s="435"/>
      <c r="AR254" s="410">
        <f t="shared" si="978"/>
        <v>0</v>
      </c>
    </row>
    <row r="255" spans="1:44" s="389" customFormat="1" ht="48" hidden="1" customHeight="1" x14ac:dyDescent="0.25">
      <c r="A255" s="446" t="s">
        <v>723</v>
      </c>
      <c r="B255" s="435"/>
      <c r="C255" s="435"/>
      <c r="D255" s="435"/>
      <c r="E255" s="435"/>
      <c r="F255" s="435"/>
      <c r="G255" s="435"/>
      <c r="H255" s="412"/>
      <c r="I255" s="435"/>
      <c r="J255" s="410">
        <f t="shared" si="979"/>
        <v>0</v>
      </c>
      <c r="K255" s="435"/>
      <c r="L255" s="410">
        <f t="shared" si="967"/>
        <v>0</v>
      </c>
      <c r="M255" s="435"/>
      <c r="N255" s="410">
        <f t="shared" si="968"/>
        <v>0</v>
      </c>
      <c r="O255" s="435"/>
      <c r="P255" s="410">
        <f t="shared" si="923"/>
        <v>0</v>
      </c>
      <c r="Q255" s="435"/>
      <c r="R255" s="410">
        <f t="shared" si="969"/>
        <v>0</v>
      </c>
      <c r="S255" s="435"/>
      <c r="T255" s="410">
        <f t="shared" si="970"/>
        <v>0</v>
      </c>
      <c r="U255" s="435"/>
      <c r="V255" s="410">
        <f t="shared" si="971"/>
        <v>0</v>
      </c>
      <c r="W255" s="435"/>
      <c r="X255" s="410">
        <f t="shared" si="972"/>
        <v>0</v>
      </c>
      <c r="Y255" s="435"/>
      <c r="Z255" s="435"/>
      <c r="AA255" s="410">
        <f t="shared" si="937"/>
        <v>0</v>
      </c>
      <c r="AB255" s="435"/>
      <c r="AC255" s="410">
        <f t="shared" si="973"/>
        <v>0</v>
      </c>
      <c r="AD255" s="435"/>
      <c r="AE255" s="410">
        <f t="shared" si="974"/>
        <v>0</v>
      </c>
      <c r="AF255" s="435"/>
      <c r="AG255" s="410">
        <f t="shared" si="975"/>
        <v>0</v>
      </c>
      <c r="AH255" s="412">
        <v>630000</v>
      </c>
      <c r="AI255" s="412"/>
      <c r="AJ255" s="412">
        <f t="shared" ref="AJ255:AJ257" si="980">AH255+AI255</f>
        <v>630000</v>
      </c>
      <c r="AK255" s="435">
        <v>-630000</v>
      </c>
      <c r="AL255" s="410">
        <f t="shared" si="941"/>
        <v>0</v>
      </c>
      <c r="AM255" s="435"/>
      <c r="AN255" s="410">
        <f t="shared" si="976"/>
        <v>0</v>
      </c>
      <c r="AO255" s="435"/>
      <c r="AP255" s="410">
        <f t="shared" si="977"/>
        <v>0</v>
      </c>
      <c r="AQ255" s="435"/>
      <c r="AR255" s="410">
        <f t="shared" si="978"/>
        <v>0</v>
      </c>
    </row>
    <row r="256" spans="1:44" s="389" customFormat="1" ht="45.75" hidden="1" customHeight="1" x14ac:dyDescent="0.25">
      <c r="A256" s="446" t="s">
        <v>724</v>
      </c>
      <c r="B256" s="435"/>
      <c r="C256" s="435"/>
      <c r="D256" s="435"/>
      <c r="E256" s="435"/>
      <c r="F256" s="435"/>
      <c r="G256" s="435"/>
      <c r="H256" s="412"/>
      <c r="I256" s="435"/>
      <c r="J256" s="410">
        <f t="shared" si="979"/>
        <v>0</v>
      </c>
      <c r="K256" s="435"/>
      <c r="L256" s="410">
        <f t="shared" si="967"/>
        <v>0</v>
      </c>
      <c r="M256" s="435"/>
      <c r="N256" s="410">
        <f t="shared" si="968"/>
        <v>0</v>
      </c>
      <c r="O256" s="435"/>
      <c r="P256" s="410">
        <f t="shared" si="923"/>
        <v>0</v>
      </c>
      <c r="Q256" s="435"/>
      <c r="R256" s="410">
        <f t="shared" si="969"/>
        <v>0</v>
      </c>
      <c r="S256" s="435"/>
      <c r="T256" s="410">
        <f t="shared" si="970"/>
        <v>0</v>
      </c>
      <c r="U256" s="435"/>
      <c r="V256" s="410">
        <f t="shared" si="971"/>
        <v>0</v>
      </c>
      <c r="W256" s="435"/>
      <c r="X256" s="410">
        <f t="shared" si="972"/>
        <v>0</v>
      </c>
      <c r="Y256" s="435"/>
      <c r="Z256" s="435"/>
      <c r="AA256" s="410">
        <f t="shared" si="937"/>
        <v>0</v>
      </c>
      <c r="AB256" s="435"/>
      <c r="AC256" s="410">
        <f t="shared" si="973"/>
        <v>0</v>
      </c>
      <c r="AD256" s="435"/>
      <c r="AE256" s="410">
        <f t="shared" si="974"/>
        <v>0</v>
      </c>
      <c r="AF256" s="435"/>
      <c r="AG256" s="410">
        <f t="shared" si="975"/>
        <v>0</v>
      </c>
      <c r="AH256" s="412">
        <v>1080000</v>
      </c>
      <c r="AI256" s="412"/>
      <c r="AJ256" s="412">
        <f t="shared" si="980"/>
        <v>1080000</v>
      </c>
      <c r="AK256" s="435">
        <v>990000</v>
      </c>
      <c r="AL256" s="410">
        <f t="shared" si="941"/>
        <v>2070000</v>
      </c>
      <c r="AM256" s="435"/>
      <c r="AN256" s="410">
        <f t="shared" si="976"/>
        <v>2070000</v>
      </c>
      <c r="AO256" s="435"/>
      <c r="AP256" s="410">
        <f t="shared" si="977"/>
        <v>2070000</v>
      </c>
      <c r="AQ256" s="435"/>
      <c r="AR256" s="410">
        <f t="shared" si="978"/>
        <v>2070000</v>
      </c>
    </row>
    <row r="257" spans="1:44" s="389" customFormat="1" ht="48" hidden="1" customHeight="1" x14ac:dyDescent="0.25">
      <c r="A257" s="446" t="s">
        <v>725</v>
      </c>
      <c r="B257" s="435"/>
      <c r="C257" s="435"/>
      <c r="D257" s="435"/>
      <c r="E257" s="435"/>
      <c r="F257" s="435"/>
      <c r="G257" s="435"/>
      <c r="H257" s="412"/>
      <c r="I257" s="435"/>
      <c r="J257" s="410">
        <f t="shared" si="979"/>
        <v>0</v>
      </c>
      <c r="K257" s="435"/>
      <c r="L257" s="410">
        <f t="shared" si="967"/>
        <v>0</v>
      </c>
      <c r="M257" s="435"/>
      <c r="N257" s="410">
        <f t="shared" si="968"/>
        <v>0</v>
      </c>
      <c r="O257" s="435"/>
      <c r="P257" s="410">
        <f t="shared" si="923"/>
        <v>0</v>
      </c>
      <c r="Q257" s="435"/>
      <c r="R257" s="410">
        <f t="shared" si="969"/>
        <v>0</v>
      </c>
      <c r="S257" s="435"/>
      <c r="T257" s="410">
        <f t="shared" si="970"/>
        <v>0</v>
      </c>
      <c r="U257" s="435"/>
      <c r="V257" s="410">
        <f t="shared" si="971"/>
        <v>0</v>
      </c>
      <c r="W257" s="435"/>
      <c r="X257" s="410">
        <f t="shared" si="972"/>
        <v>0</v>
      </c>
      <c r="Y257" s="435"/>
      <c r="Z257" s="435"/>
      <c r="AA257" s="410">
        <f t="shared" si="937"/>
        <v>0</v>
      </c>
      <c r="AB257" s="435"/>
      <c r="AC257" s="410">
        <f t="shared" si="973"/>
        <v>0</v>
      </c>
      <c r="AD257" s="435"/>
      <c r="AE257" s="410">
        <f t="shared" si="974"/>
        <v>0</v>
      </c>
      <c r="AF257" s="435"/>
      <c r="AG257" s="410">
        <f t="shared" si="975"/>
        <v>0</v>
      </c>
      <c r="AH257" s="412">
        <v>630000</v>
      </c>
      <c r="AI257" s="412"/>
      <c r="AJ257" s="412">
        <f t="shared" si="980"/>
        <v>630000</v>
      </c>
      <c r="AK257" s="435">
        <v>-630000</v>
      </c>
      <c r="AL257" s="410">
        <f t="shared" si="941"/>
        <v>0</v>
      </c>
      <c r="AM257" s="435"/>
      <c r="AN257" s="410">
        <f t="shared" si="976"/>
        <v>0</v>
      </c>
      <c r="AO257" s="435"/>
      <c r="AP257" s="410">
        <f t="shared" si="977"/>
        <v>0</v>
      </c>
      <c r="AQ257" s="435"/>
      <c r="AR257" s="410">
        <f t="shared" si="978"/>
        <v>0</v>
      </c>
    </row>
    <row r="258" spans="1:44" s="389" customFormat="1" ht="53.25" hidden="1" customHeight="1" x14ac:dyDescent="0.25">
      <c r="A258" s="446" t="s">
        <v>726</v>
      </c>
      <c r="B258" s="412"/>
      <c r="C258" s="412"/>
      <c r="D258" s="412"/>
      <c r="E258" s="412"/>
      <c r="F258" s="412"/>
      <c r="G258" s="412"/>
      <c r="H258" s="412"/>
      <c r="I258" s="412"/>
      <c r="J258" s="410">
        <f t="shared" si="979"/>
        <v>0</v>
      </c>
      <c r="K258" s="412"/>
      <c r="L258" s="410">
        <f t="shared" si="967"/>
        <v>0</v>
      </c>
      <c r="M258" s="412"/>
      <c r="N258" s="410">
        <f t="shared" si="968"/>
        <v>0</v>
      </c>
      <c r="O258" s="412"/>
      <c r="P258" s="410">
        <f t="shared" si="923"/>
        <v>0</v>
      </c>
      <c r="Q258" s="412"/>
      <c r="R258" s="410">
        <f t="shared" si="969"/>
        <v>0</v>
      </c>
      <c r="S258" s="412"/>
      <c r="T258" s="410">
        <f t="shared" si="970"/>
        <v>0</v>
      </c>
      <c r="U258" s="412"/>
      <c r="V258" s="410">
        <f t="shared" si="971"/>
        <v>0</v>
      </c>
      <c r="W258" s="412"/>
      <c r="X258" s="410">
        <f t="shared" si="972"/>
        <v>0</v>
      </c>
      <c r="Y258" s="412"/>
      <c r="Z258" s="412"/>
      <c r="AA258" s="410">
        <f t="shared" si="937"/>
        <v>0</v>
      </c>
      <c r="AB258" s="412"/>
      <c r="AC258" s="410">
        <f t="shared" si="973"/>
        <v>0</v>
      </c>
      <c r="AD258" s="412"/>
      <c r="AE258" s="410">
        <f t="shared" si="974"/>
        <v>0</v>
      </c>
      <c r="AF258" s="412"/>
      <c r="AG258" s="410">
        <f t="shared" si="975"/>
        <v>0</v>
      </c>
      <c r="AH258" s="412">
        <v>810000</v>
      </c>
      <c r="AI258" s="412"/>
      <c r="AJ258" s="412">
        <f>AH258+AI258</f>
        <v>810000</v>
      </c>
      <c r="AK258" s="412">
        <v>-810000</v>
      </c>
      <c r="AL258" s="410">
        <f t="shared" si="941"/>
        <v>0</v>
      </c>
      <c r="AM258" s="412"/>
      <c r="AN258" s="410">
        <f t="shared" si="976"/>
        <v>0</v>
      </c>
      <c r="AO258" s="412"/>
      <c r="AP258" s="410">
        <f t="shared" si="977"/>
        <v>0</v>
      </c>
      <c r="AQ258" s="412"/>
      <c r="AR258" s="410">
        <f t="shared" si="978"/>
        <v>0</v>
      </c>
    </row>
    <row r="259" spans="1:44" s="389" customFormat="1" ht="49.5" hidden="1" customHeight="1" x14ac:dyDescent="0.25">
      <c r="A259" s="446" t="s">
        <v>727</v>
      </c>
      <c r="B259" s="412"/>
      <c r="C259" s="412"/>
      <c r="D259" s="412"/>
      <c r="E259" s="412"/>
      <c r="F259" s="412"/>
      <c r="G259" s="412"/>
      <c r="H259" s="412"/>
      <c r="I259" s="412"/>
      <c r="J259" s="410">
        <f t="shared" si="979"/>
        <v>0</v>
      </c>
      <c r="K259" s="412"/>
      <c r="L259" s="410">
        <f t="shared" si="967"/>
        <v>0</v>
      </c>
      <c r="M259" s="412"/>
      <c r="N259" s="410">
        <f t="shared" si="968"/>
        <v>0</v>
      </c>
      <c r="O259" s="412"/>
      <c r="P259" s="410">
        <f t="shared" si="923"/>
        <v>0</v>
      </c>
      <c r="Q259" s="412"/>
      <c r="R259" s="410">
        <f t="shared" si="969"/>
        <v>0</v>
      </c>
      <c r="S259" s="412"/>
      <c r="T259" s="410">
        <f t="shared" si="970"/>
        <v>0</v>
      </c>
      <c r="U259" s="412"/>
      <c r="V259" s="410">
        <f t="shared" si="971"/>
        <v>0</v>
      </c>
      <c r="W259" s="412"/>
      <c r="X259" s="410">
        <f t="shared" si="972"/>
        <v>0</v>
      </c>
      <c r="Y259" s="412"/>
      <c r="Z259" s="412"/>
      <c r="AA259" s="410">
        <f t="shared" si="937"/>
        <v>0</v>
      </c>
      <c r="AB259" s="412"/>
      <c r="AC259" s="410">
        <f t="shared" si="973"/>
        <v>0</v>
      </c>
      <c r="AD259" s="412"/>
      <c r="AE259" s="410">
        <f t="shared" si="974"/>
        <v>0</v>
      </c>
      <c r="AF259" s="412"/>
      <c r="AG259" s="410">
        <f t="shared" si="975"/>
        <v>0</v>
      </c>
      <c r="AH259" s="412">
        <v>630000</v>
      </c>
      <c r="AI259" s="412"/>
      <c r="AJ259" s="412">
        <f>AH259+AI259</f>
        <v>630000</v>
      </c>
      <c r="AK259" s="412">
        <v>1350000</v>
      </c>
      <c r="AL259" s="410">
        <f t="shared" si="941"/>
        <v>1980000</v>
      </c>
      <c r="AM259" s="412"/>
      <c r="AN259" s="410">
        <f t="shared" si="976"/>
        <v>1980000</v>
      </c>
      <c r="AO259" s="412"/>
      <c r="AP259" s="410">
        <f t="shared" si="977"/>
        <v>1980000</v>
      </c>
      <c r="AQ259" s="412"/>
      <c r="AR259" s="410">
        <f t="shared" si="978"/>
        <v>1980000</v>
      </c>
    </row>
    <row r="260" spans="1:44" s="389" customFormat="1" ht="33" hidden="1" customHeight="1" x14ac:dyDescent="0.25">
      <c r="A260" s="446" t="s">
        <v>888</v>
      </c>
      <c r="B260" s="412"/>
      <c r="C260" s="412"/>
      <c r="D260" s="412"/>
      <c r="E260" s="412"/>
      <c r="F260" s="412"/>
      <c r="G260" s="412"/>
      <c r="H260" s="412"/>
      <c r="I260" s="412"/>
      <c r="J260" s="410"/>
      <c r="K260" s="412"/>
      <c r="L260" s="410"/>
      <c r="M260" s="412"/>
      <c r="N260" s="410"/>
      <c r="O260" s="412"/>
      <c r="P260" s="410">
        <f t="shared" si="923"/>
        <v>0</v>
      </c>
      <c r="Q260" s="412"/>
      <c r="R260" s="410">
        <f t="shared" si="969"/>
        <v>0</v>
      </c>
      <c r="S260" s="412"/>
      <c r="T260" s="410">
        <f t="shared" si="970"/>
        <v>0</v>
      </c>
      <c r="U260" s="412"/>
      <c r="V260" s="410">
        <f t="shared" si="971"/>
        <v>0</v>
      </c>
      <c r="W260" s="412"/>
      <c r="X260" s="410">
        <f t="shared" si="972"/>
        <v>0</v>
      </c>
      <c r="Y260" s="412"/>
      <c r="Z260" s="412"/>
      <c r="AA260" s="410"/>
      <c r="AB260" s="412"/>
      <c r="AC260" s="410"/>
      <c r="AD260" s="412"/>
      <c r="AE260" s="410"/>
      <c r="AF260" s="412"/>
      <c r="AG260" s="410"/>
      <c r="AH260" s="412"/>
      <c r="AI260" s="412"/>
      <c r="AJ260" s="412">
        <f>AH260+AI260</f>
        <v>0</v>
      </c>
      <c r="AK260" s="412">
        <v>1980000</v>
      </c>
      <c r="AL260" s="410">
        <f t="shared" si="941"/>
        <v>1980000</v>
      </c>
      <c r="AM260" s="412"/>
      <c r="AN260" s="410">
        <f t="shared" si="976"/>
        <v>1980000</v>
      </c>
      <c r="AO260" s="412"/>
      <c r="AP260" s="410">
        <f t="shared" si="977"/>
        <v>1980000</v>
      </c>
      <c r="AQ260" s="412"/>
      <c r="AR260" s="410">
        <f t="shared" si="978"/>
        <v>1980000</v>
      </c>
    </row>
    <row r="261" spans="1:44" s="399" customFormat="1" ht="21.9" hidden="1" customHeight="1" x14ac:dyDescent="0.25">
      <c r="A261" s="449" t="s">
        <v>457</v>
      </c>
      <c r="B261" s="404"/>
      <c r="C261" s="404"/>
      <c r="D261" s="404"/>
      <c r="E261" s="404">
        <f>E262</f>
        <v>8847900</v>
      </c>
      <c r="F261" s="404"/>
      <c r="G261" s="404"/>
      <c r="H261" s="404">
        <f t="shared" ref="H261" si="981">H262</f>
        <v>0</v>
      </c>
      <c r="I261" s="404">
        <f t="shared" ref="I261:M261" si="982">I262</f>
        <v>0</v>
      </c>
      <c r="J261" s="404">
        <f t="shared" ref="J261:X261" si="983">J262</f>
        <v>0</v>
      </c>
      <c r="K261" s="404">
        <f t="shared" si="982"/>
        <v>0</v>
      </c>
      <c r="L261" s="404">
        <f t="shared" si="983"/>
        <v>0</v>
      </c>
      <c r="M261" s="404">
        <f t="shared" si="982"/>
        <v>0</v>
      </c>
      <c r="N261" s="404">
        <f t="shared" si="983"/>
        <v>0</v>
      </c>
      <c r="O261" s="404"/>
      <c r="P261" s="404">
        <f t="shared" si="983"/>
        <v>0</v>
      </c>
      <c r="Q261" s="404"/>
      <c r="R261" s="404">
        <f t="shared" si="983"/>
        <v>0</v>
      </c>
      <c r="S261" s="404"/>
      <c r="T261" s="404">
        <f t="shared" si="983"/>
        <v>0</v>
      </c>
      <c r="U261" s="404"/>
      <c r="V261" s="404">
        <f t="shared" si="983"/>
        <v>0</v>
      </c>
      <c r="W261" s="404"/>
      <c r="X261" s="404">
        <f t="shared" si="983"/>
        <v>0</v>
      </c>
      <c r="Y261" s="404">
        <f t="shared" ref="Y261" si="984">Y262</f>
        <v>8847900</v>
      </c>
      <c r="Z261" s="404">
        <f t="shared" ref="Z261:AR261" si="985">Z262</f>
        <v>0</v>
      </c>
      <c r="AA261" s="404">
        <f t="shared" si="985"/>
        <v>8847900</v>
      </c>
      <c r="AB261" s="404">
        <f t="shared" si="985"/>
        <v>0</v>
      </c>
      <c r="AC261" s="404">
        <f t="shared" si="985"/>
        <v>8847900</v>
      </c>
      <c r="AD261" s="404">
        <f t="shared" si="985"/>
        <v>0</v>
      </c>
      <c r="AE261" s="404">
        <f t="shared" si="985"/>
        <v>8847900</v>
      </c>
      <c r="AF261" s="404">
        <f t="shared" si="985"/>
        <v>0</v>
      </c>
      <c r="AG261" s="404">
        <f t="shared" si="985"/>
        <v>8847900</v>
      </c>
      <c r="AH261" s="404">
        <f t="shared" si="985"/>
        <v>0</v>
      </c>
      <c r="AI261" s="404">
        <f t="shared" si="985"/>
        <v>0</v>
      </c>
      <c r="AJ261" s="404">
        <f t="shared" si="985"/>
        <v>0</v>
      </c>
      <c r="AK261" s="404">
        <f t="shared" si="985"/>
        <v>0</v>
      </c>
      <c r="AL261" s="404">
        <f t="shared" si="985"/>
        <v>0</v>
      </c>
      <c r="AM261" s="404">
        <f t="shared" si="985"/>
        <v>0</v>
      </c>
      <c r="AN261" s="404">
        <f t="shared" si="985"/>
        <v>0</v>
      </c>
      <c r="AO261" s="404">
        <f t="shared" si="985"/>
        <v>0</v>
      </c>
      <c r="AP261" s="404">
        <f t="shared" si="985"/>
        <v>0</v>
      </c>
      <c r="AQ261" s="404">
        <f t="shared" si="985"/>
        <v>0</v>
      </c>
      <c r="AR261" s="404">
        <f t="shared" si="985"/>
        <v>0</v>
      </c>
    </row>
    <row r="262" spans="1:44" s="389" customFormat="1" ht="36" hidden="1" customHeight="1" x14ac:dyDescent="0.25">
      <c r="A262" s="416" t="s">
        <v>756</v>
      </c>
      <c r="B262" s="412"/>
      <c r="C262" s="412"/>
      <c r="D262" s="412"/>
      <c r="E262" s="421">
        <v>8847900</v>
      </c>
      <c r="F262" s="421"/>
      <c r="G262" s="421"/>
      <c r="H262" s="412"/>
      <c r="I262" s="421"/>
      <c r="J262" s="410">
        <f t="shared" si="979"/>
        <v>0</v>
      </c>
      <c r="K262" s="421"/>
      <c r="L262" s="410">
        <f t="shared" ref="L262" si="986">J262+K262</f>
        <v>0</v>
      </c>
      <c r="M262" s="421"/>
      <c r="N262" s="410">
        <f>L262+M262</f>
        <v>0</v>
      </c>
      <c r="O262" s="421"/>
      <c r="P262" s="410">
        <f t="shared" si="923"/>
        <v>0</v>
      </c>
      <c r="Q262" s="421"/>
      <c r="R262" s="410">
        <f>P262+Q262</f>
        <v>0</v>
      </c>
      <c r="S262" s="421"/>
      <c r="T262" s="410">
        <f>R262+S262</f>
        <v>0</v>
      </c>
      <c r="U262" s="421"/>
      <c r="V262" s="410">
        <f>T262+U262</f>
        <v>0</v>
      </c>
      <c r="W262" s="421"/>
      <c r="X262" s="410">
        <f>V262+W262</f>
        <v>0</v>
      </c>
      <c r="Y262" s="421">
        <f>E262+F262</f>
        <v>8847900</v>
      </c>
      <c r="Z262" s="421"/>
      <c r="AA262" s="410">
        <f t="shared" si="937"/>
        <v>8847900</v>
      </c>
      <c r="AB262" s="421"/>
      <c r="AC262" s="410">
        <f t="shared" ref="AC262" si="987">AA262+AB262</f>
        <v>8847900</v>
      </c>
      <c r="AD262" s="421"/>
      <c r="AE262" s="410">
        <f t="shared" ref="AE262" si="988">AC262+AD262</f>
        <v>8847900</v>
      </c>
      <c r="AF262" s="421"/>
      <c r="AG262" s="410">
        <f t="shared" ref="AG262" si="989">AE262+AF262</f>
        <v>8847900</v>
      </c>
      <c r="AH262" s="412"/>
      <c r="AI262" s="412"/>
      <c r="AJ262" s="412"/>
      <c r="AK262" s="421"/>
      <c r="AL262" s="410">
        <f t="shared" si="941"/>
        <v>0</v>
      </c>
      <c r="AM262" s="421"/>
      <c r="AN262" s="410">
        <f t="shared" ref="AN262" si="990">AL262+AM262</f>
        <v>0</v>
      </c>
      <c r="AO262" s="421"/>
      <c r="AP262" s="410">
        <f t="shared" ref="AP262" si="991">AN262+AO262</f>
        <v>0</v>
      </c>
      <c r="AQ262" s="421"/>
      <c r="AR262" s="410">
        <f t="shared" ref="AR262" si="992">AP262+AQ262</f>
        <v>0</v>
      </c>
    </row>
    <row r="263" spans="1:44" s="399" customFormat="1" ht="21" hidden="1" customHeight="1" x14ac:dyDescent="0.25">
      <c r="A263" s="425" t="s">
        <v>679</v>
      </c>
      <c r="B263" s="404">
        <f>B264</f>
        <v>6017400</v>
      </c>
      <c r="C263" s="404">
        <f>C264</f>
        <v>0</v>
      </c>
      <c r="D263" s="404">
        <f>D264</f>
        <v>6017400</v>
      </c>
      <c r="E263" s="404">
        <f t="shared" ref="E263:AR263" si="993">E264</f>
        <v>0</v>
      </c>
      <c r="F263" s="404">
        <f t="shared" si="993"/>
        <v>0</v>
      </c>
      <c r="G263" s="404">
        <f t="shared" si="993"/>
        <v>0</v>
      </c>
      <c r="H263" s="404">
        <f t="shared" si="993"/>
        <v>6017400</v>
      </c>
      <c r="I263" s="404">
        <f t="shared" si="993"/>
        <v>1755700</v>
      </c>
      <c r="J263" s="404">
        <f t="shared" si="993"/>
        <v>7773100</v>
      </c>
      <c r="K263" s="404">
        <f t="shared" si="993"/>
        <v>0</v>
      </c>
      <c r="L263" s="404">
        <f t="shared" si="993"/>
        <v>7773100</v>
      </c>
      <c r="M263" s="404">
        <f t="shared" si="993"/>
        <v>0</v>
      </c>
      <c r="N263" s="404">
        <f t="shared" si="993"/>
        <v>7773100</v>
      </c>
      <c r="O263" s="404"/>
      <c r="P263" s="404">
        <f t="shared" si="993"/>
        <v>7773100</v>
      </c>
      <c r="Q263" s="404">
        <f t="shared" si="993"/>
        <v>0</v>
      </c>
      <c r="R263" s="404">
        <f t="shared" si="993"/>
        <v>7773100</v>
      </c>
      <c r="S263" s="404">
        <f t="shared" si="993"/>
        <v>0</v>
      </c>
      <c r="T263" s="404">
        <f t="shared" si="993"/>
        <v>7773100</v>
      </c>
      <c r="U263" s="404">
        <f t="shared" si="993"/>
        <v>0</v>
      </c>
      <c r="V263" s="404">
        <f t="shared" si="993"/>
        <v>7773100</v>
      </c>
      <c r="W263" s="404">
        <f t="shared" si="993"/>
        <v>0</v>
      </c>
      <c r="X263" s="404">
        <f t="shared" si="993"/>
        <v>7773100</v>
      </c>
      <c r="Y263" s="404">
        <f t="shared" si="993"/>
        <v>0</v>
      </c>
      <c r="Z263" s="404">
        <f t="shared" si="993"/>
        <v>0</v>
      </c>
      <c r="AA263" s="404">
        <f t="shared" si="993"/>
        <v>0</v>
      </c>
      <c r="AB263" s="404">
        <f t="shared" si="993"/>
        <v>0</v>
      </c>
      <c r="AC263" s="404">
        <f t="shared" si="993"/>
        <v>0</v>
      </c>
      <c r="AD263" s="404">
        <f t="shared" si="993"/>
        <v>0</v>
      </c>
      <c r="AE263" s="404">
        <f t="shared" si="993"/>
        <v>0</v>
      </c>
      <c r="AF263" s="404">
        <f t="shared" si="993"/>
        <v>0</v>
      </c>
      <c r="AG263" s="404">
        <f t="shared" si="993"/>
        <v>0</v>
      </c>
      <c r="AH263" s="404">
        <f t="shared" si="993"/>
        <v>0</v>
      </c>
      <c r="AI263" s="404">
        <f t="shared" si="993"/>
        <v>0</v>
      </c>
      <c r="AJ263" s="404">
        <f t="shared" si="993"/>
        <v>0</v>
      </c>
      <c r="AK263" s="404">
        <f t="shared" si="993"/>
        <v>0</v>
      </c>
      <c r="AL263" s="404">
        <f t="shared" si="993"/>
        <v>0</v>
      </c>
      <c r="AM263" s="404">
        <f t="shared" si="993"/>
        <v>0</v>
      </c>
      <c r="AN263" s="404">
        <f t="shared" si="993"/>
        <v>0</v>
      </c>
      <c r="AO263" s="404">
        <f t="shared" si="993"/>
        <v>0</v>
      </c>
      <c r="AP263" s="404">
        <f t="shared" si="993"/>
        <v>0</v>
      </c>
      <c r="AQ263" s="404">
        <f t="shared" si="993"/>
        <v>0</v>
      </c>
      <c r="AR263" s="404">
        <f t="shared" si="993"/>
        <v>0</v>
      </c>
    </row>
    <row r="264" spans="1:44" s="389" customFormat="1" ht="52.5" hidden="1" customHeight="1" x14ac:dyDescent="0.25">
      <c r="A264" s="416" t="s">
        <v>901</v>
      </c>
      <c r="B264" s="412">
        <v>6017400</v>
      </c>
      <c r="C264" s="412"/>
      <c r="D264" s="412">
        <f>B264+C264</f>
        <v>6017400</v>
      </c>
      <c r="E264" s="412"/>
      <c r="F264" s="412"/>
      <c r="G264" s="412"/>
      <c r="H264" s="412">
        <f t="shared" ref="H264:H274" si="994">D264+G264</f>
        <v>6017400</v>
      </c>
      <c r="I264" s="412">
        <v>1755700</v>
      </c>
      <c r="J264" s="410">
        <f t="shared" si="979"/>
        <v>7773100</v>
      </c>
      <c r="K264" s="412"/>
      <c r="L264" s="410">
        <f t="shared" ref="L264" si="995">J264+K264</f>
        <v>7773100</v>
      </c>
      <c r="M264" s="412"/>
      <c r="N264" s="410">
        <f>L264+M264</f>
        <v>7773100</v>
      </c>
      <c r="O264" s="412"/>
      <c r="P264" s="410">
        <f t="shared" si="923"/>
        <v>7773100</v>
      </c>
      <c r="Q264" s="412"/>
      <c r="R264" s="410">
        <f>P264+Q264</f>
        <v>7773100</v>
      </c>
      <c r="S264" s="412"/>
      <c r="T264" s="410">
        <f>R264+S264</f>
        <v>7773100</v>
      </c>
      <c r="U264" s="412"/>
      <c r="V264" s="410">
        <f>T264+U264</f>
        <v>7773100</v>
      </c>
      <c r="W264" s="412"/>
      <c r="X264" s="410">
        <f>V264+W264</f>
        <v>7773100</v>
      </c>
      <c r="Y264" s="412"/>
      <c r="Z264" s="412"/>
      <c r="AA264" s="410">
        <f t="shared" si="937"/>
        <v>0</v>
      </c>
      <c r="AB264" s="412"/>
      <c r="AC264" s="410">
        <f t="shared" ref="AC264" si="996">AA264+AB264</f>
        <v>0</v>
      </c>
      <c r="AD264" s="412"/>
      <c r="AE264" s="410">
        <f t="shared" ref="AE264" si="997">AC264+AD264</f>
        <v>0</v>
      </c>
      <c r="AF264" s="412"/>
      <c r="AG264" s="410">
        <f t="shared" ref="AG264" si="998">AE264+AF264</f>
        <v>0</v>
      </c>
      <c r="AH264" s="412"/>
      <c r="AI264" s="412"/>
      <c r="AJ264" s="412"/>
      <c r="AK264" s="412"/>
      <c r="AL264" s="410">
        <f t="shared" si="941"/>
        <v>0</v>
      </c>
      <c r="AM264" s="412"/>
      <c r="AN264" s="410">
        <f t="shared" ref="AN264" si="999">AL264+AM264</f>
        <v>0</v>
      </c>
      <c r="AO264" s="412"/>
      <c r="AP264" s="410">
        <f t="shared" ref="AP264" si="1000">AN264+AO264</f>
        <v>0</v>
      </c>
      <c r="AQ264" s="412"/>
      <c r="AR264" s="410">
        <f t="shared" ref="AR264" si="1001">AP264+AQ264</f>
        <v>0</v>
      </c>
    </row>
    <row r="265" spans="1:44" s="399" customFormat="1" ht="23.25" hidden="1" customHeight="1" x14ac:dyDescent="0.25">
      <c r="A265" s="425" t="s">
        <v>461</v>
      </c>
      <c r="B265" s="404">
        <f>B266+B267</f>
        <v>18904000</v>
      </c>
      <c r="C265" s="404">
        <f t="shared" ref="C265:D265" si="1002">C266+C267</f>
        <v>-6000000</v>
      </c>
      <c r="D265" s="404">
        <f t="shared" si="1002"/>
        <v>12904000</v>
      </c>
      <c r="E265" s="404">
        <f>E266+E267</f>
        <v>16000000</v>
      </c>
      <c r="F265" s="404"/>
      <c r="G265" s="404"/>
      <c r="H265" s="404">
        <f t="shared" ref="H265:J265" si="1003">H266+H267</f>
        <v>12904000</v>
      </c>
      <c r="I265" s="404">
        <f t="shared" si="1003"/>
        <v>-775900</v>
      </c>
      <c r="J265" s="404">
        <f t="shared" si="1003"/>
        <v>12128100</v>
      </c>
      <c r="K265" s="404">
        <f t="shared" ref="K265" si="1004">K266+K267</f>
        <v>0</v>
      </c>
      <c r="L265" s="404">
        <f>L266+L267+L268</f>
        <v>12128100</v>
      </c>
      <c r="M265" s="404">
        <f t="shared" ref="M265:N265" si="1005">M266+M267+M268</f>
        <v>281748</v>
      </c>
      <c r="N265" s="404">
        <f t="shared" si="1005"/>
        <v>12409848</v>
      </c>
      <c r="O265" s="404"/>
      <c r="P265" s="404">
        <f>P266+P267+P268+P269</f>
        <v>12409848</v>
      </c>
      <c r="Q265" s="404">
        <f t="shared" ref="Q265:Y265" si="1006">Q266+Q267+Q268+Q269</f>
        <v>-5328100</v>
      </c>
      <c r="R265" s="404">
        <f t="shared" si="1006"/>
        <v>7081748</v>
      </c>
      <c r="S265" s="404">
        <f t="shared" ref="S265:T265" si="1007">S266+S267+S268+S269</f>
        <v>-68019</v>
      </c>
      <c r="T265" s="404">
        <f t="shared" si="1007"/>
        <v>7013729</v>
      </c>
      <c r="U265" s="404">
        <f t="shared" ref="U265:V265" si="1008">U266+U267+U268+U269</f>
        <v>0</v>
      </c>
      <c r="V265" s="404">
        <f t="shared" si="1008"/>
        <v>7013729</v>
      </c>
      <c r="W265" s="404">
        <f t="shared" ref="W265:X265" si="1009">W266+W267+W268+W269</f>
        <v>0</v>
      </c>
      <c r="X265" s="404">
        <f t="shared" si="1009"/>
        <v>7013729</v>
      </c>
      <c r="Y265" s="404">
        <f t="shared" si="1006"/>
        <v>16000000</v>
      </c>
      <c r="Z265" s="404">
        <f t="shared" ref="Z265" si="1010">Z266+Z267+Z268+Z269</f>
        <v>-16000000</v>
      </c>
      <c r="AA265" s="404">
        <f t="shared" ref="AA265:AB265" si="1011">AA266+AA267+AA268+AA269</f>
        <v>0</v>
      </c>
      <c r="AB265" s="404">
        <f t="shared" si="1011"/>
        <v>0</v>
      </c>
      <c r="AC265" s="404">
        <f t="shared" ref="AC265" si="1012">AC266+AC267+AC268+AC269</f>
        <v>0</v>
      </c>
      <c r="AD265" s="404">
        <f t="shared" ref="AD265:AE265" si="1013">AD266+AD267+AD268+AD269</f>
        <v>0</v>
      </c>
      <c r="AE265" s="404">
        <f t="shared" si="1013"/>
        <v>0</v>
      </c>
      <c r="AF265" s="404">
        <f t="shared" ref="AF265" si="1014">AF266+AF267+AF268+AF269</f>
        <v>0</v>
      </c>
      <c r="AG265" s="404">
        <f t="shared" ref="AG265:AH265" si="1015">AG266+AG267+AG268+AG269</f>
        <v>0</v>
      </c>
      <c r="AH265" s="404">
        <f t="shared" si="1015"/>
        <v>0</v>
      </c>
      <c r="AI265" s="404">
        <f t="shared" ref="AI265" si="1016">AI266+AI267+AI268+AI269</f>
        <v>0</v>
      </c>
      <c r="AJ265" s="404">
        <f t="shared" ref="AJ265:AK265" si="1017">AJ266+AJ267+AJ268+AJ269</f>
        <v>0</v>
      </c>
      <c r="AK265" s="404">
        <f t="shared" si="1017"/>
        <v>0</v>
      </c>
      <c r="AL265" s="404">
        <f t="shared" ref="AL265" si="1018">AL266+AL267+AL268+AL269</f>
        <v>0</v>
      </c>
      <c r="AM265" s="404">
        <f t="shared" ref="AM265:AN265" si="1019">AM266+AM267+AM268+AM269</f>
        <v>0</v>
      </c>
      <c r="AN265" s="404">
        <f t="shared" si="1019"/>
        <v>0</v>
      </c>
      <c r="AO265" s="404">
        <f t="shared" ref="AO265" si="1020">AO266+AO267+AO268+AO269</f>
        <v>0</v>
      </c>
      <c r="AP265" s="404">
        <f t="shared" ref="AP265:AQ265" si="1021">AP266+AP267+AP268+AP269</f>
        <v>0</v>
      </c>
      <c r="AQ265" s="404">
        <f t="shared" si="1021"/>
        <v>0</v>
      </c>
      <c r="AR265" s="404">
        <f t="shared" ref="AR265" si="1022">AR266+AR267+AR268+AR269</f>
        <v>0</v>
      </c>
    </row>
    <row r="266" spans="1:44" s="389" customFormat="1" ht="34.950000000000003" hidden="1" customHeight="1" x14ac:dyDescent="0.25">
      <c r="A266" s="416" t="s">
        <v>689</v>
      </c>
      <c r="B266" s="421">
        <v>11904000</v>
      </c>
      <c r="C266" s="421">
        <v>-4000000</v>
      </c>
      <c r="D266" s="421">
        <f>B266+C266</f>
        <v>7904000</v>
      </c>
      <c r="E266" s="412">
        <v>16000000</v>
      </c>
      <c r="F266" s="412"/>
      <c r="G266" s="412"/>
      <c r="H266" s="412">
        <f t="shared" si="994"/>
        <v>7904000</v>
      </c>
      <c r="I266" s="412">
        <v>-775900</v>
      </c>
      <c r="J266" s="410">
        <f t="shared" si="979"/>
        <v>7128100</v>
      </c>
      <c r="K266" s="412"/>
      <c r="L266" s="410">
        <f t="shared" ref="L266:L267" si="1023">J266+K266</f>
        <v>7128100</v>
      </c>
      <c r="M266" s="412"/>
      <c r="N266" s="410">
        <f>L266+M266</f>
        <v>7128100</v>
      </c>
      <c r="O266" s="412"/>
      <c r="P266" s="410">
        <f t="shared" si="923"/>
        <v>7128100</v>
      </c>
      <c r="Q266" s="412">
        <v>-5528100</v>
      </c>
      <c r="R266" s="410">
        <f>P266+Q266</f>
        <v>1600000</v>
      </c>
      <c r="S266" s="412"/>
      <c r="T266" s="410">
        <f>R266+S266</f>
        <v>1600000</v>
      </c>
      <c r="U266" s="412"/>
      <c r="V266" s="410">
        <f>T266+U266</f>
        <v>1600000</v>
      </c>
      <c r="W266" s="412"/>
      <c r="X266" s="410">
        <f>V266+W266</f>
        <v>1600000</v>
      </c>
      <c r="Y266" s="412">
        <f>E266+F266</f>
        <v>16000000</v>
      </c>
      <c r="Z266" s="412">
        <v>-16000000</v>
      </c>
      <c r="AA266" s="410">
        <f t="shared" si="937"/>
        <v>0</v>
      </c>
      <c r="AB266" s="412"/>
      <c r="AC266" s="410">
        <f t="shared" ref="AC266:AC267" si="1024">AA266+AB266</f>
        <v>0</v>
      </c>
      <c r="AD266" s="412"/>
      <c r="AE266" s="410">
        <f t="shared" ref="AE266:AE268" si="1025">AC266+AD266</f>
        <v>0</v>
      </c>
      <c r="AF266" s="412"/>
      <c r="AG266" s="410">
        <f t="shared" ref="AG266:AG268" si="1026">AE266+AF266</f>
        <v>0</v>
      </c>
      <c r="AH266" s="412"/>
      <c r="AI266" s="412"/>
      <c r="AJ266" s="412"/>
      <c r="AK266" s="412"/>
      <c r="AL266" s="410">
        <f t="shared" si="941"/>
        <v>0</v>
      </c>
      <c r="AM266" s="412"/>
      <c r="AN266" s="410">
        <f t="shared" ref="AN266:AN267" si="1027">AL266+AM266</f>
        <v>0</v>
      </c>
      <c r="AO266" s="412"/>
      <c r="AP266" s="410">
        <f t="shared" ref="AP266:AP268" si="1028">AN266+AO266</f>
        <v>0</v>
      </c>
      <c r="AQ266" s="412"/>
      <c r="AR266" s="410">
        <f t="shared" ref="AR266:AR268" si="1029">AP266+AQ266</f>
        <v>0</v>
      </c>
    </row>
    <row r="267" spans="1:44" s="389" customFormat="1" ht="35.4" hidden="1" customHeight="1" x14ac:dyDescent="0.25">
      <c r="A267" s="416" t="s">
        <v>688</v>
      </c>
      <c r="B267" s="421">
        <v>7000000</v>
      </c>
      <c r="C267" s="421">
        <v>-2000000</v>
      </c>
      <c r="D267" s="421">
        <f>B267+C267</f>
        <v>5000000</v>
      </c>
      <c r="E267" s="412"/>
      <c r="F267" s="412"/>
      <c r="G267" s="412"/>
      <c r="H267" s="412">
        <f t="shared" si="994"/>
        <v>5000000</v>
      </c>
      <c r="I267" s="412"/>
      <c r="J267" s="410">
        <f t="shared" si="979"/>
        <v>5000000</v>
      </c>
      <c r="K267" s="412"/>
      <c r="L267" s="410">
        <f t="shared" si="1023"/>
        <v>5000000</v>
      </c>
      <c r="M267" s="412"/>
      <c r="N267" s="410">
        <f>L267+M267</f>
        <v>5000000</v>
      </c>
      <c r="O267" s="412"/>
      <c r="P267" s="410">
        <f t="shared" si="923"/>
        <v>5000000</v>
      </c>
      <c r="Q267" s="412">
        <v>-5000000</v>
      </c>
      <c r="R267" s="410">
        <f>P267+Q267</f>
        <v>0</v>
      </c>
      <c r="S267" s="412"/>
      <c r="T267" s="410">
        <f>R267+S267</f>
        <v>0</v>
      </c>
      <c r="U267" s="412"/>
      <c r="V267" s="410">
        <f>T267+U267</f>
        <v>0</v>
      </c>
      <c r="W267" s="412"/>
      <c r="X267" s="410">
        <f>V267+W267</f>
        <v>0</v>
      </c>
      <c r="Y267" s="412"/>
      <c r="Z267" s="412"/>
      <c r="AA267" s="410">
        <f t="shared" si="937"/>
        <v>0</v>
      </c>
      <c r="AB267" s="412"/>
      <c r="AC267" s="410">
        <f t="shared" si="1024"/>
        <v>0</v>
      </c>
      <c r="AD267" s="412"/>
      <c r="AE267" s="410">
        <f t="shared" si="1025"/>
        <v>0</v>
      </c>
      <c r="AF267" s="412"/>
      <c r="AG267" s="410">
        <f t="shared" si="1026"/>
        <v>0</v>
      </c>
      <c r="AH267" s="412"/>
      <c r="AI267" s="412"/>
      <c r="AJ267" s="412"/>
      <c r="AK267" s="412"/>
      <c r="AL267" s="410">
        <f t="shared" si="941"/>
        <v>0</v>
      </c>
      <c r="AM267" s="412"/>
      <c r="AN267" s="410">
        <f t="shared" si="1027"/>
        <v>0</v>
      </c>
      <c r="AO267" s="412"/>
      <c r="AP267" s="410">
        <f t="shared" si="1028"/>
        <v>0</v>
      </c>
      <c r="AQ267" s="412"/>
      <c r="AR267" s="410">
        <f t="shared" si="1029"/>
        <v>0</v>
      </c>
    </row>
    <row r="268" spans="1:44" s="389" customFormat="1" ht="34.5" hidden="1" customHeight="1" x14ac:dyDescent="0.25">
      <c r="A268" s="416" t="s">
        <v>969</v>
      </c>
      <c r="B268" s="421"/>
      <c r="C268" s="421"/>
      <c r="D268" s="421"/>
      <c r="E268" s="412"/>
      <c r="F268" s="412"/>
      <c r="G268" s="412"/>
      <c r="H268" s="412"/>
      <c r="I268" s="412"/>
      <c r="J268" s="410"/>
      <c r="K268" s="412"/>
      <c r="L268" s="410"/>
      <c r="M268" s="412">
        <v>281748</v>
      </c>
      <c r="N268" s="410">
        <f>L268+M268</f>
        <v>281748</v>
      </c>
      <c r="O268" s="412"/>
      <c r="P268" s="410">
        <f t="shared" si="923"/>
        <v>281748</v>
      </c>
      <c r="Q268" s="412"/>
      <c r="R268" s="410">
        <f>P268+Q268</f>
        <v>281748</v>
      </c>
      <c r="S268" s="412"/>
      <c r="T268" s="410">
        <f>R268+S268</f>
        <v>281748</v>
      </c>
      <c r="U268" s="412"/>
      <c r="V268" s="410">
        <f>T268+U268</f>
        <v>281748</v>
      </c>
      <c r="W268" s="412"/>
      <c r="X268" s="410">
        <f>V268+W268</f>
        <v>281748</v>
      </c>
      <c r="Y268" s="412"/>
      <c r="Z268" s="412"/>
      <c r="AA268" s="410"/>
      <c r="AB268" s="412"/>
      <c r="AC268" s="410"/>
      <c r="AD268" s="412"/>
      <c r="AE268" s="410">
        <f t="shared" si="1025"/>
        <v>0</v>
      </c>
      <c r="AF268" s="412"/>
      <c r="AG268" s="410">
        <f t="shared" si="1026"/>
        <v>0</v>
      </c>
      <c r="AH268" s="412"/>
      <c r="AI268" s="412"/>
      <c r="AJ268" s="412"/>
      <c r="AK268" s="412"/>
      <c r="AL268" s="410"/>
      <c r="AM268" s="412"/>
      <c r="AN268" s="410"/>
      <c r="AO268" s="412"/>
      <c r="AP268" s="410">
        <f t="shared" si="1028"/>
        <v>0</v>
      </c>
      <c r="AQ268" s="412"/>
      <c r="AR268" s="410">
        <f t="shared" si="1029"/>
        <v>0</v>
      </c>
    </row>
    <row r="269" spans="1:44" s="389" customFormat="1" ht="69" hidden="1" customHeight="1" x14ac:dyDescent="0.25">
      <c r="A269" s="416" t="s">
        <v>985</v>
      </c>
      <c r="B269" s="421"/>
      <c r="C269" s="421"/>
      <c r="D269" s="421"/>
      <c r="E269" s="412"/>
      <c r="F269" s="412"/>
      <c r="G269" s="412"/>
      <c r="H269" s="412"/>
      <c r="I269" s="412"/>
      <c r="J269" s="410"/>
      <c r="K269" s="412"/>
      <c r="L269" s="410"/>
      <c r="M269" s="412"/>
      <c r="N269" s="410"/>
      <c r="O269" s="412"/>
      <c r="P269" s="410"/>
      <c r="Q269" s="412">
        <v>5200000</v>
      </c>
      <c r="R269" s="410">
        <f>P269+Q269</f>
        <v>5200000</v>
      </c>
      <c r="S269" s="412">
        <v>-68019</v>
      </c>
      <c r="T269" s="410">
        <f>R269+S269</f>
        <v>5131981</v>
      </c>
      <c r="U269" s="412"/>
      <c r="V269" s="410">
        <f>T269+U269</f>
        <v>5131981</v>
      </c>
      <c r="W269" s="412"/>
      <c r="X269" s="410">
        <f>V269+W269</f>
        <v>5131981</v>
      </c>
      <c r="Y269" s="412"/>
      <c r="Z269" s="412"/>
      <c r="AA269" s="410"/>
      <c r="AB269" s="412"/>
      <c r="AC269" s="410"/>
      <c r="AD269" s="412"/>
      <c r="AE269" s="410"/>
      <c r="AF269" s="412"/>
      <c r="AG269" s="410"/>
      <c r="AH269" s="412"/>
      <c r="AI269" s="412"/>
      <c r="AJ269" s="412"/>
      <c r="AK269" s="412"/>
      <c r="AL269" s="410"/>
      <c r="AM269" s="412"/>
      <c r="AN269" s="410"/>
      <c r="AO269" s="412"/>
      <c r="AP269" s="410"/>
      <c r="AQ269" s="412"/>
      <c r="AR269" s="410"/>
    </row>
    <row r="270" spans="1:44" s="399" customFormat="1" ht="23.25" hidden="1" customHeight="1" x14ac:dyDescent="0.25">
      <c r="A270" s="425" t="s">
        <v>458</v>
      </c>
      <c r="B270" s="404">
        <f>B271+B272</f>
        <v>11904000</v>
      </c>
      <c r="C270" s="404">
        <f t="shared" ref="C270:D270" si="1030">C271+C272</f>
        <v>2000000</v>
      </c>
      <c r="D270" s="404">
        <f t="shared" si="1030"/>
        <v>13904000</v>
      </c>
      <c r="E270" s="404">
        <f>E271+E272</f>
        <v>16000000</v>
      </c>
      <c r="F270" s="404"/>
      <c r="G270" s="404"/>
      <c r="H270" s="404">
        <f t="shared" ref="H270:K270" si="1031">H271+H272</f>
        <v>13904000</v>
      </c>
      <c r="I270" s="404">
        <f t="shared" si="1031"/>
        <v>-451400</v>
      </c>
      <c r="J270" s="404">
        <f t="shared" si="1031"/>
        <v>13452600</v>
      </c>
      <c r="K270" s="404">
        <f t="shared" si="1031"/>
        <v>0</v>
      </c>
      <c r="L270" s="404">
        <f>L271</f>
        <v>0</v>
      </c>
      <c r="M270" s="404">
        <f t="shared" ref="M270:AR270" si="1032">M271</f>
        <v>1193746</v>
      </c>
      <c r="N270" s="404">
        <f t="shared" si="1032"/>
        <v>1193746</v>
      </c>
      <c r="O270" s="404"/>
      <c r="P270" s="404">
        <f t="shared" si="1032"/>
        <v>1193746</v>
      </c>
      <c r="Q270" s="404">
        <f t="shared" si="1032"/>
        <v>0</v>
      </c>
      <c r="R270" s="404">
        <f t="shared" si="1032"/>
        <v>1193746</v>
      </c>
      <c r="S270" s="404">
        <f t="shared" si="1032"/>
        <v>0</v>
      </c>
      <c r="T270" s="404">
        <f t="shared" si="1032"/>
        <v>1193746</v>
      </c>
      <c r="U270" s="404">
        <f t="shared" si="1032"/>
        <v>0</v>
      </c>
      <c r="V270" s="404">
        <f t="shared" si="1032"/>
        <v>1193746</v>
      </c>
      <c r="W270" s="404">
        <f t="shared" si="1032"/>
        <v>0</v>
      </c>
      <c r="X270" s="404">
        <f t="shared" si="1032"/>
        <v>1193746</v>
      </c>
      <c r="Y270" s="404">
        <f t="shared" si="1032"/>
        <v>16000000</v>
      </c>
      <c r="Z270" s="404">
        <f t="shared" si="1032"/>
        <v>-16000000</v>
      </c>
      <c r="AA270" s="404">
        <f t="shared" si="1032"/>
        <v>0</v>
      </c>
      <c r="AB270" s="404">
        <f t="shared" si="1032"/>
        <v>0</v>
      </c>
      <c r="AC270" s="404">
        <f t="shared" si="1032"/>
        <v>0</v>
      </c>
      <c r="AD270" s="404">
        <f t="shared" si="1032"/>
        <v>0</v>
      </c>
      <c r="AE270" s="404">
        <f t="shared" si="1032"/>
        <v>0</v>
      </c>
      <c r="AF270" s="404">
        <f t="shared" si="1032"/>
        <v>0</v>
      </c>
      <c r="AG270" s="404">
        <f t="shared" si="1032"/>
        <v>0</v>
      </c>
      <c r="AH270" s="404">
        <f t="shared" si="1032"/>
        <v>0</v>
      </c>
      <c r="AI270" s="404">
        <f t="shared" si="1032"/>
        <v>0</v>
      </c>
      <c r="AJ270" s="404">
        <f t="shared" si="1032"/>
        <v>0</v>
      </c>
      <c r="AK270" s="404">
        <f t="shared" si="1032"/>
        <v>0</v>
      </c>
      <c r="AL270" s="404">
        <f t="shared" si="1032"/>
        <v>0</v>
      </c>
      <c r="AM270" s="404">
        <f t="shared" si="1032"/>
        <v>0</v>
      </c>
      <c r="AN270" s="404">
        <f t="shared" si="1032"/>
        <v>0</v>
      </c>
      <c r="AO270" s="404">
        <f t="shared" si="1032"/>
        <v>0</v>
      </c>
      <c r="AP270" s="404">
        <f t="shared" si="1032"/>
        <v>0</v>
      </c>
      <c r="AQ270" s="404">
        <f t="shared" si="1032"/>
        <v>0</v>
      </c>
      <c r="AR270" s="404">
        <f t="shared" si="1032"/>
        <v>0</v>
      </c>
    </row>
    <row r="271" spans="1:44" s="389" customFormat="1" ht="36.75" hidden="1" customHeight="1" x14ac:dyDescent="0.25">
      <c r="A271" s="416" t="s">
        <v>970</v>
      </c>
      <c r="B271" s="421">
        <v>11904000</v>
      </c>
      <c r="C271" s="421">
        <v>-4000000</v>
      </c>
      <c r="D271" s="421">
        <f>B271+C271</f>
        <v>7904000</v>
      </c>
      <c r="E271" s="412">
        <v>16000000</v>
      </c>
      <c r="F271" s="412"/>
      <c r="G271" s="412"/>
      <c r="H271" s="412">
        <f t="shared" ref="H271" si="1033">D271+G271</f>
        <v>7904000</v>
      </c>
      <c r="I271" s="412">
        <v>-775900</v>
      </c>
      <c r="J271" s="410">
        <f t="shared" ref="J271" si="1034">H271+I271</f>
        <v>7128100</v>
      </c>
      <c r="K271" s="412"/>
      <c r="L271" s="410"/>
      <c r="M271" s="412">
        <v>1193746</v>
      </c>
      <c r="N271" s="410">
        <f>L271+M271</f>
        <v>1193746</v>
      </c>
      <c r="O271" s="412"/>
      <c r="P271" s="410">
        <f t="shared" si="923"/>
        <v>1193746</v>
      </c>
      <c r="Q271" s="412"/>
      <c r="R271" s="410">
        <f>P271+Q271</f>
        <v>1193746</v>
      </c>
      <c r="S271" s="412"/>
      <c r="T271" s="410">
        <f>R271+S271</f>
        <v>1193746</v>
      </c>
      <c r="U271" s="412"/>
      <c r="V271" s="410">
        <f>T271+U271</f>
        <v>1193746</v>
      </c>
      <c r="W271" s="412"/>
      <c r="X271" s="410">
        <f>V271+W271</f>
        <v>1193746</v>
      </c>
      <c r="Y271" s="412">
        <f>E271+F271</f>
        <v>16000000</v>
      </c>
      <c r="Z271" s="412">
        <v>-16000000</v>
      </c>
      <c r="AA271" s="410">
        <f t="shared" ref="AA271" si="1035">Y271+Z271</f>
        <v>0</v>
      </c>
      <c r="AB271" s="412"/>
      <c r="AC271" s="410">
        <f t="shared" ref="AC271" si="1036">AA271+AB271</f>
        <v>0</v>
      </c>
      <c r="AD271" s="412"/>
      <c r="AE271" s="410">
        <f t="shared" ref="AE271" si="1037">AC271+AD271</f>
        <v>0</v>
      </c>
      <c r="AF271" s="412"/>
      <c r="AG271" s="410">
        <f t="shared" ref="AG271" si="1038">AE271+AF271</f>
        <v>0</v>
      </c>
      <c r="AH271" s="412"/>
      <c r="AI271" s="412"/>
      <c r="AJ271" s="412"/>
      <c r="AK271" s="412"/>
      <c r="AL271" s="410">
        <f t="shared" ref="AL271" si="1039">AJ271+AK271</f>
        <v>0</v>
      </c>
      <c r="AM271" s="412"/>
      <c r="AN271" s="410">
        <f t="shared" ref="AN271" si="1040">AL271+AM271</f>
        <v>0</v>
      </c>
      <c r="AO271" s="412"/>
      <c r="AP271" s="410">
        <f t="shared" ref="AP271" si="1041">AN271+AO271</f>
        <v>0</v>
      </c>
      <c r="AQ271" s="412"/>
      <c r="AR271" s="410">
        <f t="shared" ref="AR271" si="1042">AP271+AQ271</f>
        <v>0</v>
      </c>
    </row>
    <row r="272" spans="1:44" s="399" customFormat="1" ht="21" hidden="1" customHeight="1" x14ac:dyDescent="0.25">
      <c r="A272" s="425" t="s">
        <v>0</v>
      </c>
      <c r="B272" s="404"/>
      <c r="C272" s="404">
        <f t="shared" ref="C272" si="1043">C273</f>
        <v>6000000</v>
      </c>
      <c r="D272" s="404">
        <f>B272+C272</f>
        <v>6000000</v>
      </c>
      <c r="E272" s="404">
        <f t="shared" ref="E272" si="1044">E273</f>
        <v>0</v>
      </c>
      <c r="F272" s="404"/>
      <c r="G272" s="404"/>
      <c r="H272" s="404">
        <f>H273+H274</f>
        <v>6000000</v>
      </c>
      <c r="I272" s="404">
        <f>I273+I274</f>
        <v>324500</v>
      </c>
      <c r="J272" s="404">
        <f t="shared" ref="J272:Z272" si="1045">J273+J274</f>
        <v>6324500</v>
      </c>
      <c r="K272" s="404">
        <f>K273+K274</f>
        <v>0</v>
      </c>
      <c r="L272" s="404">
        <f t="shared" ref="L272:N272" si="1046">L273+L274</f>
        <v>6324500</v>
      </c>
      <c r="M272" s="404">
        <f>M273+M274</f>
        <v>0</v>
      </c>
      <c r="N272" s="404">
        <f t="shared" si="1046"/>
        <v>6324500</v>
      </c>
      <c r="O272" s="404"/>
      <c r="P272" s="404">
        <f t="shared" ref="P272:R272" si="1047">P273+P274</f>
        <v>6324500</v>
      </c>
      <c r="Q272" s="404">
        <f t="shared" si="1047"/>
        <v>0</v>
      </c>
      <c r="R272" s="404">
        <f t="shared" si="1047"/>
        <v>6324500</v>
      </c>
      <c r="S272" s="404">
        <f t="shared" ref="S272:T272" si="1048">S273+S274</f>
        <v>0</v>
      </c>
      <c r="T272" s="404">
        <f t="shared" si="1048"/>
        <v>6324500</v>
      </c>
      <c r="U272" s="404">
        <f t="shared" ref="U272:V272" si="1049">U273+U274</f>
        <v>0</v>
      </c>
      <c r="V272" s="404">
        <f t="shared" si="1049"/>
        <v>6324500</v>
      </c>
      <c r="W272" s="404">
        <f t="shared" ref="W272:X272" si="1050">W273+W274</f>
        <v>0</v>
      </c>
      <c r="X272" s="404">
        <f t="shared" si="1050"/>
        <v>6324500</v>
      </c>
      <c r="Y272" s="404">
        <f t="shared" si="1045"/>
        <v>25000000</v>
      </c>
      <c r="Z272" s="404">
        <f t="shared" si="1045"/>
        <v>0</v>
      </c>
      <c r="AA272" s="404">
        <f t="shared" ref="AA272:AB272" si="1051">AA273+AA274</f>
        <v>25000000</v>
      </c>
      <c r="AB272" s="404">
        <f t="shared" si="1051"/>
        <v>0</v>
      </c>
      <c r="AC272" s="404">
        <f t="shared" ref="AC272:AD272" si="1052">AC273+AC274</f>
        <v>25000000</v>
      </c>
      <c r="AD272" s="404">
        <f t="shared" si="1052"/>
        <v>0</v>
      </c>
      <c r="AE272" s="404">
        <f t="shared" ref="AE272:AF272" si="1053">AE273+AE274</f>
        <v>25000000</v>
      </c>
      <c r="AF272" s="404">
        <f t="shared" si="1053"/>
        <v>0</v>
      </c>
      <c r="AG272" s="404">
        <f t="shared" ref="AG272" si="1054">AG273+AG274</f>
        <v>25000000</v>
      </c>
      <c r="AH272" s="404">
        <f t="shared" ref="AH272:AI272" si="1055">AH273+AH274</f>
        <v>15200000</v>
      </c>
      <c r="AI272" s="404">
        <f t="shared" si="1055"/>
        <v>0</v>
      </c>
      <c r="AJ272" s="404">
        <f>AJ273+AJ274</f>
        <v>15200000</v>
      </c>
      <c r="AK272" s="404">
        <f>AK273+AK274</f>
        <v>0</v>
      </c>
      <c r="AL272" s="404">
        <f t="shared" ref="AL272:AN272" si="1056">AL273+AL274</f>
        <v>15200000</v>
      </c>
      <c r="AM272" s="404">
        <f>AM273+AM274</f>
        <v>0</v>
      </c>
      <c r="AN272" s="404">
        <f t="shared" si="1056"/>
        <v>15200000</v>
      </c>
      <c r="AO272" s="404">
        <f>AO273+AO274</f>
        <v>0</v>
      </c>
      <c r="AP272" s="404">
        <f t="shared" ref="AP272:AR272" si="1057">AP273+AP274</f>
        <v>15200000</v>
      </c>
      <c r="AQ272" s="404">
        <f>AQ273+AQ274</f>
        <v>0</v>
      </c>
      <c r="AR272" s="404">
        <f t="shared" si="1057"/>
        <v>15200000</v>
      </c>
    </row>
    <row r="273" spans="1:44" s="389" customFormat="1" ht="62.25" hidden="1" customHeight="1" x14ac:dyDescent="0.25">
      <c r="A273" s="416" t="s">
        <v>1003</v>
      </c>
      <c r="B273" s="412"/>
      <c r="C273" s="412">
        <v>6000000</v>
      </c>
      <c r="D273" s="412">
        <v>6000000</v>
      </c>
      <c r="E273" s="412"/>
      <c r="F273" s="412"/>
      <c r="G273" s="412"/>
      <c r="H273" s="412">
        <f t="shared" si="994"/>
        <v>6000000</v>
      </c>
      <c r="I273" s="412">
        <v>324500</v>
      </c>
      <c r="J273" s="410">
        <f t="shared" si="979"/>
        <v>6324500</v>
      </c>
      <c r="K273" s="412"/>
      <c r="L273" s="410">
        <f t="shared" ref="L273" si="1058">J273+K273</f>
        <v>6324500</v>
      </c>
      <c r="M273" s="412"/>
      <c r="N273" s="410">
        <f>L273+M273</f>
        <v>6324500</v>
      </c>
      <c r="O273" s="412"/>
      <c r="P273" s="410">
        <f t="shared" si="923"/>
        <v>6324500</v>
      </c>
      <c r="Q273" s="412"/>
      <c r="R273" s="410">
        <f>P273+Q273</f>
        <v>6324500</v>
      </c>
      <c r="S273" s="412"/>
      <c r="T273" s="410">
        <f>R273+S273</f>
        <v>6324500</v>
      </c>
      <c r="U273" s="412"/>
      <c r="V273" s="410">
        <f>T273+U273</f>
        <v>6324500</v>
      </c>
      <c r="W273" s="412"/>
      <c r="X273" s="410">
        <f>V273+W273</f>
        <v>6324500</v>
      </c>
      <c r="Y273" s="412">
        <f>E273+F273</f>
        <v>0</v>
      </c>
      <c r="Z273" s="412">
        <v>20039000</v>
      </c>
      <c r="AA273" s="410">
        <f t="shared" si="937"/>
        <v>20039000</v>
      </c>
      <c r="AB273" s="412"/>
      <c r="AC273" s="410">
        <f t="shared" ref="AC273:AC274" si="1059">AA273+AB273</f>
        <v>20039000</v>
      </c>
      <c r="AD273" s="412"/>
      <c r="AE273" s="410">
        <f t="shared" ref="AE273:AE274" si="1060">AC273+AD273</f>
        <v>20039000</v>
      </c>
      <c r="AF273" s="412">
        <v>-5000000</v>
      </c>
      <c r="AG273" s="410">
        <f t="shared" ref="AG273:AG274" si="1061">AE273+AF273</f>
        <v>15039000</v>
      </c>
      <c r="AH273" s="412"/>
      <c r="AI273" s="412"/>
      <c r="AJ273" s="412">
        <f>AH273+AI273</f>
        <v>0</v>
      </c>
      <c r="AK273" s="412"/>
      <c r="AL273" s="410">
        <f>AJ273+AK273</f>
        <v>0</v>
      </c>
      <c r="AM273" s="412"/>
      <c r="AN273" s="410">
        <f>AL273+AM273</f>
        <v>0</v>
      </c>
      <c r="AO273" s="412"/>
      <c r="AP273" s="410">
        <f>AN273+AO273</f>
        <v>0</v>
      </c>
      <c r="AQ273" s="412">
        <v>10462100</v>
      </c>
      <c r="AR273" s="410">
        <f>AP273+AQ273</f>
        <v>10462100</v>
      </c>
    </row>
    <row r="274" spans="1:44" s="389" customFormat="1" ht="32.25" hidden="1" customHeight="1" x14ac:dyDescent="0.25">
      <c r="A274" s="416" t="s">
        <v>889</v>
      </c>
      <c r="B274" s="412"/>
      <c r="C274" s="412"/>
      <c r="D274" s="412"/>
      <c r="E274" s="412">
        <v>25000000</v>
      </c>
      <c r="F274" s="412"/>
      <c r="G274" s="412"/>
      <c r="H274" s="412">
        <f t="shared" si="994"/>
        <v>0</v>
      </c>
      <c r="I274" s="412"/>
      <c r="J274" s="410"/>
      <c r="K274" s="412"/>
      <c r="L274" s="410"/>
      <c r="M274" s="412"/>
      <c r="N274" s="410"/>
      <c r="O274" s="412"/>
      <c r="P274" s="410">
        <f t="shared" si="923"/>
        <v>0</v>
      </c>
      <c r="Q274" s="412"/>
      <c r="R274" s="410">
        <f>P274+Q274</f>
        <v>0</v>
      </c>
      <c r="S274" s="412"/>
      <c r="T274" s="410">
        <f>R274+S274</f>
        <v>0</v>
      </c>
      <c r="U274" s="412"/>
      <c r="V274" s="410">
        <f>T274+U274</f>
        <v>0</v>
      </c>
      <c r="W274" s="412"/>
      <c r="X274" s="410">
        <f>V274+W274</f>
        <v>0</v>
      </c>
      <c r="Y274" s="412">
        <f>E274+F274</f>
        <v>25000000</v>
      </c>
      <c r="Z274" s="412">
        <v>-20039000</v>
      </c>
      <c r="AA274" s="410">
        <f t="shared" si="937"/>
        <v>4961000</v>
      </c>
      <c r="AB274" s="412"/>
      <c r="AC274" s="410">
        <f t="shared" si="1059"/>
        <v>4961000</v>
      </c>
      <c r="AD274" s="412"/>
      <c r="AE274" s="410">
        <f t="shared" si="1060"/>
        <v>4961000</v>
      </c>
      <c r="AF274" s="412">
        <v>5000000</v>
      </c>
      <c r="AG274" s="410">
        <f t="shared" si="1061"/>
        <v>9961000</v>
      </c>
      <c r="AH274" s="412">
        <v>15200000</v>
      </c>
      <c r="AI274" s="412"/>
      <c r="AJ274" s="412">
        <f>AH274+AI274</f>
        <v>15200000</v>
      </c>
      <c r="AK274" s="412"/>
      <c r="AL274" s="410">
        <f>AJ274+AK274</f>
        <v>15200000</v>
      </c>
      <c r="AM274" s="412"/>
      <c r="AN274" s="410">
        <f>AL274+AM274</f>
        <v>15200000</v>
      </c>
      <c r="AO274" s="412"/>
      <c r="AP274" s="410">
        <f>AN274+AO274</f>
        <v>15200000</v>
      </c>
      <c r="AQ274" s="412">
        <v>-10462100</v>
      </c>
      <c r="AR274" s="410">
        <f>AP274+AQ274</f>
        <v>4737900</v>
      </c>
    </row>
    <row r="275" spans="1:44" s="399" customFormat="1" ht="18.75" hidden="1" customHeight="1" x14ac:dyDescent="0.25">
      <c r="A275" s="425" t="s">
        <v>462</v>
      </c>
      <c r="B275" s="404"/>
      <c r="C275" s="404"/>
      <c r="D275" s="404"/>
      <c r="E275" s="404"/>
      <c r="F275" s="404"/>
      <c r="G275" s="404"/>
      <c r="H275" s="404">
        <f t="shared" ref="H275:AI275" si="1062">H276+H277</f>
        <v>0</v>
      </c>
      <c r="I275" s="404">
        <f t="shared" si="1062"/>
        <v>0</v>
      </c>
      <c r="J275" s="404">
        <f t="shared" si="1062"/>
        <v>0</v>
      </c>
      <c r="K275" s="404">
        <f t="shared" ref="K275:L275" si="1063">K276+K277</f>
        <v>0</v>
      </c>
      <c r="L275" s="404">
        <f t="shared" si="1063"/>
        <v>0</v>
      </c>
      <c r="M275" s="404">
        <f t="shared" ref="M275:N275" si="1064">M276+M277</f>
        <v>0</v>
      </c>
      <c r="N275" s="404">
        <f t="shared" si="1064"/>
        <v>0</v>
      </c>
      <c r="O275" s="404"/>
      <c r="P275" s="404">
        <f t="shared" ref="P275:R275" si="1065">P276+P277</f>
        <v>0</v>
      </c>
      <c r="Q275" s="404">
        <f t="shared" si="1065"/>
        <v>0</v>
      </c>
      <c r="R275" s="404">
        <f t="shared" si="1065"/>
        <v>0</v>
      </c>
      <c r="S275" s="404">
        <f t="shared" ref="S275:T275" si="1066">S276+S277</f>
        <v>0</v>
      </c>
      <c r="T275" s="404">
        <f t="shared" si="1066"/>
        <v>0</v>
      </c>
      <c r="U275" s="404">
        <f t="shared" ref="U275:V275" si="1067">U276+U277</f>
        <v>0</v>
      </c>
      <c r="V275" s="404">
        <f t="shared" si="1067"/>
        <v>0</v>
      </c>
      <c r="W275" s="404">
        <f t="shared" ref="W275:X275" si="1068">W276+W277</f>
        <v>0</v>
      </c>
      <c r="X275" s="404">
        <f t="shared" si="1068"/>
        <v>0</v>
      </c>
      <c r="Y275" s="404">
        <f t="shared" si="1062"/>
        <v>0</v>
      </c>
      <c r="Z275" s="404">
        <f t="shared" si="1062"/>
        <v>0</v>
      </c>
      <c r="AA275" s="404">
        <f t="shared" si="1062"/>
        <v>0</v>
      </c>
      <c r="AB275" s="404">
        <f t="shared" ref="AB275:AC275" si="1069">AB276+AB277</f>
        <v>0</v>
      </c>
      <c r="AC275" s="404">
        <f t="shared" si="1069"/>
        <v>0</v>
      </c>
      <c r="AD275" s="404">
        <f t="shared" ref="AD275:AE275" si="1070">AD276+AD277</f>
        <v>0</v>
      </c>
      <c r="AE275" s="404">
        <f t="shared" si="1070"/>
        <v>0</v>
      </c>
      <c r="AF275" s="404">
        <f t="shared" ref="AF275:AG275" si="1071">AF276+AF277</f>
        <v>0</v>
      </c>
      <c r="AG275" s="404">
        <f t="shared" si="1071"/>
        <v>0</v>
      </c>
      <c r="AH275" s="404">
        <f t="shared" si="1062"/>
        <v>1018000</v>
      </c>
      <c r="AI275" s="404">
        <f t="shared" si="1062"/>
        <v>0</v>
      </c>
      <c r="AJ275" s="404">
        <f>AJ276+AJ277</f>
        <v>1018000</v>
      </c>
      <c r="AK275" s="404">
        <f t="shared" ref="AK275:AL275" si="1072">AK276+AK277</f>
        <v>0</v>
      </c>
      <c r="AL275" s="404">
        <f t="shared" si="1072"/>
        <v>1018000</v>
      </c>
      <c r="AM275" s="404">
        <f t="shared" ref="AM275:AN275" si="1073">AM276+AM277</f>
        <v>0</v>
      </c>
      <c r="AN275" s="404">
        <f t="shared" si="1073"/>
        <v>1018000</v>
      </c>
      <c r="AO275" s="404">
        <f t="shared" ref="AO275:AP275" si="1074">AO276+AO277</f>
        <v>0</v>
      </c>
      <c r="AP275" s="404">
        <f t="shared" si="1074"/>
        <v>1018000</v>
      </c>
      <c r="AQ275" s="404">
        <f t="shared" ref="AQ275:AR275" si="1075">AQ276+AQ277</f>
        <v>0</v>
      </c>
      <c r="AR275" s="404">
        <f t="shared" si="1075"/>
        <v>1018000</v>
      </c>
    </row>
    <row r="276" spans="1:44" s="389" customFormat="1" ht="30.75" hidden="1" customHeight="1" x14ac:dyDescent="0.25">
      <c r="A276" s="416" t="s">
        <v>728</v>
      </c>
      <c r="B276" s="412"/>
      <c r="C276" s="412"/>
      <c r="D276" s="412"/>
      <c r="E276" s="412"/>
      <c r="F276" s="412"/>
      <c r="G276" s="412"/>
      <c r="H276" s="412"/>
      <c r="I276" s="412"/>
      <c r="J276" s="410">
        <f t="shared" si="979"/>
        <v>0</v>
      </c>
      <c r="K276" s="412"/>
      <c r="L276" s="410">
        <f t="shared" ref="L276:L277" si="1076">J276+K276</f>
        <v>0</v>
      </c>
      <c r="M276" s="412"/>
      <c r="N276" s="410">
        <f>L276+M276</f>
        <v>0</v>
      </c>
      <c r="O276" s="412"/>
      <c r="P276" s="410">
        <f t="shared" si="923"/>
        <v>0</v>
      </c>
      <c r="Q276" s="412"/>
      <c r="R276" s="410">
        <f>P276+Q276</f>
        <v>0</v>
      </c>
      <c r="S276" s="412"/>
      <c r="T276" s="410">
        <f>R276+S276</f>
        <v>0</v>
      </c>
      <c r="U276" s="412"/>
      <c r="V276" s="410">
        <f>T276+U276</f>
        <v>0</v>
      </c>
      <c r="W276" s="412"/>
      <c r="X276" s="410">
        <f>V276+W276</f>
        <v>0</v>
      </c>
      <c r="Y276" s="412"/>
      <c r="Z276" s="412"/>
      <c r="AA276" s="410">
        <f t="shared" si="937"/>
        <v>0</v>
      </c>
      <c r="AB276" s="412"/>
      <c r="AC276" s="410">
        <f t="shared" ref="AC276:AC277" si="1077">AA276+AB276</f>
        <v>0</v>
      </c>
      <c r="AD276" s="412"/>
      <c r="AE276" s="410">
        <f t="shared" ref="AE276:AE277" si="1078">AC276+AD276</f>
        <v>0</v>
      </c>
      <c r="AF276" s="412"/>
      <c r="AG276" s="410">
        <f t="shared" ref="AG276:AG277" si="1079">AE276+AF276</f>
        <v>0</v>
      </c>
      <c r="AH276" s="412">
        <v>509000</v>
      </c>
      <c r="AI276" s="412"/>
      <c r="AJ276" s="412">
        <f>AH276+AI276</f>
        <v>509000</v>
      </c>
      <c r="AK276" s="412"/>
      <c r="AL276" s="410">
        <f t="shared" si="941"/>
        <v>509000</v>
      </c>
      <c r="AM276" s="412"/>
      <c r="AN276" s="410">
        <f t="shared" ref="AN276:AN277" si="1080">AL276+AM276</f>
        <v>509000</v>
      </c>
      <c r="AO276" s="412"/>
      <c r="AP276" s="410">
        <f t="shared" ref="AP276:AP277" si="1081">AN276+AO276</f>
        <v>509000</v>
      </c>
      <c r="AQ276" s="412"/>
      <c r="AR276" s="410">
        <f t="shared" ref="AR276:AR277" si="1082">AP276+AQ276</f>
        <v>509000</v>
      </c>
    </row>
    <row r="277" spans="1:44" s="389" customFormat="1" ht="36" hidden="1" customHeight="1" x14ac:dyDescent="0.25">
      <c r="A277" s="416" t="s">
        <v>729</v>
      </c>
      <c r="B277" s="412"/>
      <c r="C277" s="412"/>
      <c r="D277" s="412"/>
      <c r="E277" s="412"/>
      <c r="F277" s="412"/>
      <c r="G277" s="412"/>
      <c r="H277" s="412"/>
      <c r="I277" s="412"/>
      <c r="J277" s="410">
        <f t="shared" si="979"/>
        <v>0</v>
      </c>
      <c r="K277" s="412"/>
      <c r="L277" s="410">
        <f t="shared" si="1076"/>
        <v>0</v>
      </c>
      <c r="M277" s="412"/>
      <c r="N277" s="410">
        <f>L277+M277</f>
        <v>0</v>
      </c>
      <c r="O277" s="412"/>
      <c r="P277" s="410">
        <f t="shared" si="923"/>
        <v>0</v>
      </c>
      <c r="Q277" s="412"/>
      <c r="R277" s="410">
        <f>P277+Q277</f>
        <v>0</v>
      </c>
      <c r="S277" s="412"/>
      <c r="T277" s="410">
        <f>R277+S277</f>
        <v>0</v>
      </c>
      <c r="U277" s="412"/>
      <c r="V277" s="410">
        <f>T277+U277</f>
        <v>0</v>
      </c>
      <c r="W277" s="412"/>
      <c r="X277" s="410">
        <f>V277+W277</f>
        <v>0</v>
      </c>
      <c r="Y277" s="412"/>
      <c r="Z277" s="412"/>
      <c r="AA277" s="410">
        <f t="shared" si="937"/>
        <v>0</v>
      </c>
      <c r="AB277" s="412"/>
      <c r="AC277" s="410">
        <f t="shared" si="1077"/>
        <v>0</v>
      </c>
      <c r="AD277" s="412"/>
      <c r="AE277" s="410">
        <f t="shared" si="1078"/>
        <v>0</v>
      </c>
      <c r="AF277" s="412"/>
      <c r="AG277" s="410">
        <f t="shared" si="1079"/>
        <v>0</v>
      </c>
      <c r="AH277" s="412">
        <v>509000</v>
      </c>
      <c r="AI277" s="412"/>
      <c r="AJ277" s="412">
        <f>AH277+AI277</f>
        <v>509000</v>
      </c>
      <c r="AK277" s="412"/>
      <c r="AL277" s="410">
        <f t="shared" si="941"/>
        <v>509000</v>
      </c>
      <c r="AM277" s="412"/>
      <c r="AN277" s="410">
        <f t="shared" si="1080"/>
        <v>509000</v>
      </c>
      <c r="AO277" s="412"/>
      <c r="AP277" s="410">
        <f t="shared" si="1081"/>
        <v>509000</v>
      </c>
      <c r="AQ277" s="412"/>
      <c r="AR277" s="410">
        <f t="shared" si="1082"/>
        <v>509000</v>
      </c>
    </row>
    <row r="278" spans="1:44" s="399" customFormat="1" ht="17.25" hidden="1" customHeight="1" x14ac:dyDescent="0.25">
      <c r="A278" s="425" t="s">
        <v>680</v>
      </c>
      <c r="B278" s="404">
        <f>B279</f>
        <v>9456000</v>
      </c>
      <c r="C278" s="404">
        <f>C279</f>
        <v>0</v>
      </c>
      <c r="D278" s="404">
        <f>D279</f>
        <v>9456000</v>
      </c>
      <c r="E278" s="404">
        <f t="shared" ref="E278:Y278" si="1083">E279</f>
        <v>0</v>
      </c>
      <c r="F278" s="404">
        <f t="shared" si="1083"/>
        <v>0</v>
      </c>
      <c r="G278" s="404">
        <f t="shared" si="1083"/>
        <v>0</v>
      </c>
      <c r="H278" s="404">
        <f t="shared" si="1083"/>
        <v>9456000</v>
      </c>
      <c r="I278" s="404">
        <f t="shared" si="1083"/>
        <v>-2074600</v>
      </c>
      <c r="J278" s="404">
        <f t="shared" si="1083"/>
        <v>7381400</v>
      </c>
      <c r="K278" s="404">
        <f t="shared" si="1083"/>
        <v>0</v>
      </c>
      <c r="L278" s="404">
        <f t="shared" si="1083"/>
        <v>7381400</v>
      </c>
      <c r="M278" s="404">
        <f t="shared" si="1083"/>
        <v>0</v>
      </c>
      <c r="N278" s="404">
        <f t="shared" si="1083"/>
        <v>7381400</v>
      </c>
      <c r="O278" s="404"/>
      <c r="P278" s="404">
        <f t="shared" si="1083"/>
        <v>7381400</v>
      </c>
      <c r="Q278" s="404">
        <f t="shared" si="1083"/>
        <v>0</v>
      </c>
      <c r="R278" s="404">
        <f t="shared" si="1083"/>
        <v>7381400</v>
      </c>
      <c r="S278" s="404">
        <f t="shared" si="1083"/>
        <v>0</v>
      </c>
      <c r="T278" s="404">
        <f t="shared" si="1083"/>
        <v>7381400</v>
      </c>
      <c r="U278" s="404">
        <f t="shared" si="1083"/>
        <v>0</v>
      </c>
      <c r="V278" s="404">
        <f t="shared" si="1083"/>
        <v>7381400</v>
      </c>
      <c r="W278" s="404">
        <f t="shared" si="1083"/>
        <v>0</v>
      </c>
      <c r="X278" s="404">
        <f t="shared" si="1083"/>
        <v>7381400</v>
      </c>
      <c r="Y278" s="404">
        <f t="shared" si="1083"/>
        <v>0</v>
      </c>
      <c r="Z278" s="404">
        <f t="shared" ref="Z278:AR278" si="1084">Z279</f>
        <v>0</v>
      </c>
      <c r="AA278" s="404">
        <f t="shared" si="1084"/>
        <v>0</v>
      </c>
      <c r="AB278" s="404">
        <f t="shared" si="1084"/>
        <v>0</v>
      </c>
      <c r="AC278" s="404">
        <f t="shared" si="1084"/>
        <v>0</v>
      </c>
      <c r="AD278" s="404">
        <f t="shared" si="1084"/>
        <v>0</v>
      </c>
      <c r="AE278" s="404">
        <f t="shared" si="1084"/>
        <v>0</v>
      </c>
      <c r="AF278" s="404">
        <f t="shared" si="1084"/>
        <v>0</v>
      </c>
      <c r="AG278" s="404">
        <f t="shared" si="1084"/>
        <v>0</v>
      </c>
      <c r="AH278" s="404">
        <f t="shared" si="1084"/>
        <v>0</v>
      </c>
      <c r="AI278" s="404">
        <f t="shared" si="1084"/>
        <v>0</v>
      </c>
      <c r="AJ278" s="404">
        <f t="shared" si="1084"/>
        <v>0</v>
      </c>
      <c r="AK278" s="404">
        <f t="shared" si="1084"/>
        <v>0</v>
      </c>
      <c r="AL278" s="404">
        <f t="shared" si="1084"/>
        <v>0</v>
      </c>
      <c r="AM278" s="404">
        <f t="shared" si="1084"/>
        <v>0</v>
      </c>
      <c r="AN278" s="404">
        <f t="shared" si="1084"/>
        <v>0</v>
      </c>
      <c r="AO278" s="404">
        <f t="shared" si="1084"/>
        <v>0</v>
      </c>
      <c r="AP278" s="404">
        <f t="shared" si="1084"/>
        <v>0</v>
      </c>
      <c r="AQ278" s="404">
        <f t="shared" si="1084"/>
        <v>0</v>
      </c>
      <c r="AR278" s="404">
        <f t="shared" si="1084"/>
        <v>0</v>
      </c>
    </row>
    <row r="279" spans="1:44" s="389" customFormat="1" ht="45.75" hidden="1" customHeight="1" x14ac:dyDescent="0.25">
      <c r="A279" s="416" t="s">
        <v>906</v>
      </c>
      <c r="B279" s="412">
        <v>9456000</v>
      </c>
      <c r="C279" s="412"/>
      <c r="D279" s="412">
        <f>B279+C279</f>
        <v>9456000</v>
      </c>
      <c r="E279" s="412"/>
      <c r="F279" s="412"/>
      <c r="G279" s="412"/>
      <c r="H279" s="412">
        <f>D279+G279</f>
        <v>9456000</v>
      </c>
      <c r="I279" s="412">
        <v>-2074600</v>
      </c>
      <c r="J279" s="410">
        <f t="shared" si="979"/>
        <v>7381400</v>
      </c>
      <c r="K279" s="412"/>
      <c r="L279" s="410">
        <f t="shared" ref="L279" si="1085">J279+K279</f>
        <v>7381400</v>
      </c>
      <c r="M279" s="412"/>
      <c r="N279" s="410">
        <f>L279+M279</f>
        <v>7381400</v>
      </c>
      <c r="O279" s="412"/>
      <c r="P279" s="410">
        <f t="shared" si="923"/>
        <v>7381400</v>
      </c>
      <c r="Q279" s="412"/>
      <c r="R279" s="410">
        <f>P279+Q279</f>
        <v>7381400</v>
      </c>
      <c r="S279" s="412"/>
      <c r="T279" s="410">
        <f>R279+S279</f>
        <v>7381400</v>
      </c>
      <c r="U279" s="412"/>
      <c r="V279" s="410">
        <f>T279+U279</f>
        <v>7381400</v>
      </c>
      <c r="W279" s="412"/>
      <c r="X279" s="410">
        <f>V279+W279</f>
        <v>7381400</v>
      </c>
      <c r="Y279" s="412"/>
      <c r="Z279" s="412"/>
      <c r="AA279" s="410">
        <f t="shared" si="937"/>
        <v>0</v>
      </c>
      <c r="AB279" s="412"/>
      <c r="AC279" s="410">
        <f t="shared" ref="AC279" si="1086">AA279+AB279</f>
        <v>0</v>
      </c>
      <c r="AD279" s="412"/>
      <c r="AE279" s="410">
        <f t="shared" ref="AE279" si="1087">AC279+AD279</f>
        <v>0</v>
      </c>
      <c r="AF279" s="412"/>
      <c r="AG279" s="410">
        <f t="shared" ref="AG279" si="1088">AE279+AF279</f>
        <v>0</v>
      </c>
      <c r="AH279" s="412"/>
      <c r="AI279" s="412"/>
      <c r="AJ279" s="412"/>
      <c r="AK279" s="412"/>
      <c r="AL279" s="410">
        <f t="shared" si="941"/>
        <v>0</v>
      </c>
      <c r="AM279" s="412"/>
      <c r="AN279" s="410">
        <f t="shared" ref="AN279" si="1089">AL279+AM279</f>
        <v>0</v>
      </c>
      <c r="AO279" s="412"/>
      <c r="AP279" s="410">
        <f t="shared" ref="AP279" si="1090">AN279+AO279</f>
        <v>0</v>
      </c>
      <c r="AQ279" s="412"/>
      <c r="AR279" s="410">
        <f t="shared" ref="AR279" si="1091">AP279+AQ279</f>
        <v>0</v>
      </c>
    </row>
    <row r="280" spans="1:44" s="399" customFormat="1" ht="18" hidden="1" customHeight="1" x14ac:dyDescent="0.25">
      <c r="A280" s="425" t="s">
        <v>459</v>
      </c>
      <c r="B280" s="404"/>
      <c r="C280" s="404"/>
      <c r="D280" s="404"/>
      <c r="E280" s="404">
        <f>E281+E282</f>
        <v>7614000</v>
      </c>
      <c r="F280" s="404"/>
      <c r="G280" s="404"/>
      <c r="H280" s="404">
        <f t="shared" ref="H280:J280" si="1092">H281+H282</f>
        <v>0</v>
      </c>
      <c r="I280" s="404">
        <f t="shared" si="1092"/>
        <v>0</v>
      </c>
      <c r="J280" s="404">
        <f t="shared" si="1092"/>
        <v>0</v>
      </c>
      <c r="K280" s="404">
        <f t="shared" ref="K280:L280" si="1093">K281+K282</f>
        <v>0</v>
      </c>
      <c r="L280" s="404">
        <f t="shared" si="1093"/>
        <v>0</v>
      </c>
      <c r="M280" s="404">
        <f t="shared" ref="M280:N280" si="1094">M281+M282</f>
        <v>0</v>
      </c>
      <c r="N280" s="404">
        <f t="shared" si="1094"/>
        <v>0</v>
      </c>
      <c r="O280" s="404"/>
      <c r="P280" s="404">
        <f t="shared" ref="P280:R280" si="1095">P281+P282</f>
        <v>0</v>
      </c>
      <c r="Q280" s="404">
        <f t="shared" si="1095"/>
        <v>0</v>
      </c>
      <c r="R280" s="404">
        <f t="shared" si="1095"/>
        <v>0</v>
      </c>
      <c r="S280" s="404">
        <f t="shared" ref="S280:T280" si="1096">S281+S282</f>
        <v>0</v>
      </c>
      <c r="T280" s="404">
        <f t="shared" si="1096"/>
        <v>0</v>
      </c>
      <c r="U280" s="404">
        <f t="shared" ref="U280:V280" si="1097">U281+U282</f>
        <v>0</v>
      </c>
      <c r="V280" s="404">
        <f t="shared" si="1097"/>
        <v>0</v>
      </c>
      <c r="W280" s="404">
        <f t="shared" ref="W280:X280" si="1098">W281+W282</f>
        <v>0</v>
      </c>
      <c r="X280" s="404">
        <f t="shared" si="1098"/>
        <v>0</v>
      </c>
      <c r="Y280" s="404">
        <f>Y281+Y282</f>
        <v>7614000</v>
      </c>
      <c r="Z280" s="404">
        <f t="shared" ref="Z280:AL280" si="1099">Z281+Z282</f>
        <v>0</v>
      </c>
      <c r="AA280" s="404">
        <f t="shared" si="1099"/>
        <v>7614000</v>
      </c>
      <c r="AB280" s="404">
        <f t="shared" ref="AB280:AC280" si="1100">AB281+AB282</f>
        <v>0</v>
      </c>
      <c r="AC280" s="404">
        <f t="shared" si="1100"/>
        <v>7614000</v>
      </c>
      <c r="AD280" s="404">
        <f t="shared" ref="AD280:AE280" si="1101">AD281+AD282</f>
        <v>0</v>
      </c>
      <c r="AE280" s="404">
        <f t="shared" si="1101"/>
        <v>7614000</v>
      </c>
      <c r="AF280" s="404">
        <f t="shared" ref="AF280:AG280" si="1102">AF281+AF282</f>
        <v>0</v>
      </c>
      <c r="AG280" s="404">
        <f t="shared" si="1102"/>
        <v>7614000</v>
      </c>
      <c r="AH280" s="404">
        <f t="shared" si="1099"/>
        <v>0</v>
      </c>
      <c r="AI280" s="404">
        <f t="shared" si="1099"/>
        <v>0</v>
      </c>
      <c r="AJ280" s="404">
        <f t="shared" si="1099"/>
        <v>0</v>
      </c>
      <c r="AK280" s="404">
        <f t="shared" si="1099"/>
        <v>0</v>
      </c>
      <c r="AL280" s="404">
        <f t="shared" si="1099"/>
        <v>0</v>
      </c>
      <c r="AM280" s="404">
        <f t="shared" ref="AM280:AN280" si="1103">AM281+AM282</f>
        <v>0</v>
      </c>
      <c r="AN280" s="404">
        <f t="shared" si="1103"/>
        <v>0</v>
      </c>
      <c r="AO280" s="404">
        <f t="shared" ref="AO280:AP280" si="1104">AO281+AO282</f>
        <v>0</v>
      </c>
      <c r="AP280" s="404">
        <f t="shared" si="1104"/>
        <v>0</v>
      </c>
      <c r="AQ280" s="404">
        <f t="shared" ref="AQ280:AR280" si="1105">AQ281+AQ282</f>
        <v>0</v>
      </c>
      <c r="AR280" s="404">
        <f t="shared" si="1105"/>
        <v>0</v>
      </c>
    </row>
    <row r="281" spans="1:44" s="389" customFormat="1" ht="31.5" hidden="1" customHeight="1" x14ac:dyDescent="0.25">
      <c r="A281" s="446" t="s">
        <v>730</v>
      </c>
      <c r="B281" s="412"/>
      <c r="C281" s="412"/>
      <c r="D281" s="412"/>
      <c r="E281" s="412">
        <v>5004000</v>
      </c>
      <c r="F281" s="412"/>
      <c r="G281" s="412"/>
      <c r="H281" s="412"/>
      <c r="I281" s="412"/>
      <c r="J281" s="410">
        <f t="shared" si="979"/>
        <v>0</v>
      </c>
      <c r="K281" s="412"/>
      <c r="L281" s="410">
        <f t="shared" ref="L281:L282" si="1106">J281+K281</f>
        <v>0</v>
      </c>
      <c r="M281" s="412"/>
      <c r="N281" s="410">
        <f>L281+M281</f>
        <v>0</v>
      </c>
      <c r="O281" s="412"/>
      <c r="P281" s="410">
        <f t="shared" si="923"/>
        <v>0</v>
      </c>
      <c r="Q281" s="412"/>
      <c r="R281" s="410">
        <f>P281+Q281</f>
        <v>0</v>
      </c>
      <c r="S281" s="412"/>
      <c r="T281" s="410">
        <f>R281+S281</f>
        <v>0</v>
      </c>
      <c r="U281" s="412"/>
      <c r="V281" s="410">
        <f>T281+U281</f>
        <v>0</v>
      </c>
      <c r="W281" s="412"/>
      <c r="X281" s="410">
        <f>V281+W281</f>
        <v>0</v>
      </c>
      <c r="Y281" s="412">
        <f>E281+F281</f>
        <v>5004000</v>
      </c>
      <c r="Z281" s="412"/>
      <c r="AA281" s="410">
        <f t="shared" si="937"/>
        <v>5004000</v>
      </c>
      <c r="AB281" s="412"/>
      <c r="AC281" s="410">
        <f t="shared" ref="AC281:AC282" si="1107">AA281+AB281</f>
        <v>5004000</v>
      </c>
      <c r="AD281" s="412"/>
      <c r="AE281" s="410">
        <f t="shared" ref="AE281:AE282" si="1108">AC281+AD281</f>
        <v>5004000</v>
      </c>
      <c r="AF281" s="412"/>
      <c r="AG281" s="410">
        <f t="shared" ref="AG281:AG282" si="1109">AE281+AF281</f>
        <v>5004000</v>
      </c>
      <c r="AH281" s="412"/>
      <c r="AI281" s="412"/>
      <c r="AJ281" s="412"/>
      <c r="AK281" s="412"/>
      <c r="AL281" s="410">
        <f t="shared" si="941"/>
        <v>0</v>
      </c>
      <c r="AM281" s="412"/>
      <c r="AN281" s="410">
        <f t="shared" ref="AN281:AN282" si="1110">AL281+AM281</f>
        <v>0</v>
      </c>
      <c r="AO281" s="412"/>
      <c r="AP281" s="410">
        <f t="shared" ref="AP281:AP282" si="1111">AN281+AO281</f>
        <v>0</v>
      </c>
      <c r="AQ281" s="412"/>
      <c r="AR281" s="410">
        <f t="shared" ref="AR281:AR282" si="1112">AP281+AQ281</f>
        <v>0</v>
      </c>
    </row>
    <row r="282" spans="1:44" s="389" customFormat="1" ht="30.75" hidden="1" customHeight="1" x14ac:dyDescent="0.25">
      <c r="A282" s="446" t="s">
        <v>731</v>
      </c>
      <c r="B282" s="412"/>
      <c r="C282" s="412"/>
      <c r="D282" s="412"/>
      <c r="E282" s="412">
        <v>2610000</v>
      </c>
      <c r="F282" s="412"/>
      <c r="G282" s="412"/>
      <c r="H282" s="412"/>
      <c r="I282" s="412"/>
      <c r="J282" s="410">
        <f t="shared" si="979"/>
        <v>0</v>
      </c>
      <c r="K282" s="412"/>
      <c r="L282" s="410">
        <f t="shared" si="1106"/>
        <v>0</v>
      </c>
      <c r="M282" s="412"/>
      <c r="N282" s="410">
        <f>L282+M282</f>
        <v>0</v>
      </c>
      <c r="O282" s="412"/>
      <c r="P282" s="410">
        <f t="shared" si="923"/>
        <v>0</v>
      </c>
      <c r="Q282" s="412"/>
      <c r="R282" s="410">
        <f>P282+Q282</f>
        <v>0</v>
      </c>
      <c r="S282" s="412"/>
      <c r="T282" s="410">
        <f>R282+S282</f>
        <v>0</v>
      </c>
      <c r="U282" s="412"/>
      <c r="V282" s="410">
        <f>T282+U282</f>
        <v>0</v>
      </c>
      <c r="W282" s="412"/>
      <c r="X282" s="410">
        <f>V282+W282</f>
        <v>0</v>
      </c>
      <c r="Y282" s="412">
        <f>E282+F282</f>
        <v>2610000</v>
      </c>
      <c r="Z282" s="412"/>
      <c r="AA282" s="410">
        <f t="shared" si="937"/>
        <v>2610000</v>
      </c>
      <c r="AB282" s="412"/>
      <c r="AC282" s="410">
        <f t="shared" si="1107"/>
        <v>2610000</v>
      </c>
      <c r="AD282" s="412"/>
      <c r="AE282" s="410">
        <f t="shared" si="1108"/>
        <v>2610000</v>
      </c>
      <c r="AF282" s="412"/>
      <c r="AG282" s="410">
        <f t="shared" si="1109"/>
        <v>2610000</v>
      </c>
      <c r="AH282" s="412"/>
      <c r="AI282" s="412"/>
      <c r="AJ282" s="412"/>
      <c r="AK282" s="412"/>
      <c r="AL282" s="410">
        <f t="shared" si="941"/>
        <v>0</v>
      </c>
      <c r="AM282" s="412"/>
      <c r="AN282" s="410">
        <f t="shared" si="1110"/>
        <v>0</v>
      </c>
      <c r="AO282" s="412"/>
      <c r="AP282" s="410">
        <f t="shared" si="1111"/>
        <v>0</v>
      </c>
      <c r="AQ282" s="412"/>
      <c r="AR282" s="410">
        <f t="shared" si="1112"/>
        <v>0</v>
      </c>
    </row>
    <row r="283" spans="1:44" s="399" customFormat="1" ht="17.25" hidden="1" customHeight="1" x14ac:dyDescent="0.25">
      <c r="A283" s="425" t="s">
        <v>456</v>
      </c>
      <c r="B283" s="404">
        <f>B284+B285+B286</f>
        <v>15573200</v>
      </c>
      <c r="C283" s="404">
        <f t="shared" ref="C283:G283" si="1113">C284+C285+C286</f>
        <v>0</v>
      </c>
      <c r="D283" s="404">
        <f t="shared" si="1113"/>
        <v>15573200</v>
      </c>
      <c r="E283" s="404">
        <f t="shared" si="1113"/>
        <v>2160000</v>
      </c>
      <c r="F283" s="404">
        <f t="shared" si="1113"/>
        <v>0</v>
      </c>
      <c r="G283" s="404">
        <f t="shared" si="1113"/>
        <v>0</v>
      </c>
      <c r="H283" s="404">
        <f t="shared" ref="H283:AL283" si="1114">H284+H285+H286</f>
        <v>15573200</v>
      </c>
      <c r="I283" s="404">
        <f t="shared" si="1114"/>
        <v>1203200</v>
      </c>
      <c r="J283" s="404">
        <f t="shared" si="1114"/>
        <v>16776400</v>
      </c>
      <c r="K283" s="404">
        <f t="shared" ref="K283:L283" si="1115">K284+K285+K286</f>
        <v>0</v>
      </c>
      <c r="L283" s="404">
        <f t="shared" si="1115"/>
        <v>16776400</v>
      </c>
      <c r="M283" s="404">
        <f t="shared" ref="M283:N283" si="1116">M284+M285+M286</f>
        <v>3825775</v>
      </c>
      <c r="N283" s="404">
        <f t="shared" si="1116"/>
        <v>20602175</v>
      </c>
      <c r="O283" s="404"/>
      <c r="P283" s="404">
        <f t="shared" ref="P283:R283" si="1117">P284+P285+P286</f>
        <v>20602175</v>
      </c>
      <c r="Q283" s="404">
        <f t="shared" si="1117"/>
        <v>9192100</v>
      </c>
      <c r="R283" s="404">
        <f t="shared" si="1117"/>
        <v>29794275</v>
      </c>
      <c r="S283" s="404">
        <f t="shared" ref="S283:T283" si="1118">S284+S285+S286</f>
        <v>0</v>
      </c>
      <c r="T283" s="404">
        <f t="shared" si="1118"/>
        <v>29794275</v>
      </c>
      <c r="U283" s="404">
        <f t="shared" ref="U283:V283" si="1119">U284+U285+U286</f>
        <v>0</v>
      </c>
      <c r="V283" s="404">
        <f t="shared" si="1119"/>
        <v>29794275</v>
      </c>
      <c r="W283" s="404">
        <f t="shared" ref="W283:X283" si="1120">W284+W285+W286</f>
        <v>0</v>
      </c>
      <c r="X283" s="404">
        <f t="shared" si="1120"/>
        <v>29794275</v>
      </c>
      <c r="Y283" s="404">
        <f t="shared" si="1114"/>
        <v>2160000</v>
      </c>
      <c r="Z283" s="404">
        <f t="shared" si="1114"/>
        <v>16000000</v>
      </c>
      <c r="AA283" s="404">
        <f t="shared" si="1114"/>
        <v>18160000</v>
      </c>
      <c r="AB283" s="404">
        <f t="shared" ref="AB283:AC283" si="1121">AB284+AB285+AB286</f>
        <v>0</v>
      </c>
      <c r="AC283" s="404">
        <f t="shared" si="1121"/>
        <v>18160000</v>
      </c>
      <c r="AD283" s="404">
        <f t="shared" ref="AD283:AE283" si="1122">AD284+AD285+AD286</f>
        <v>0</v>
      </c>
      <c r="AE283" s="404">
        <f t="shared" si="1122"/>
        <v>18160000</v>
      </c>
      <c r="AF283" s="404">
        <f t="shared" ref="AF283:AG283" si="1123">AF284+AF285+AF286</f>
        <v>0</v>
      </c>
      <c r="AG283" s="404">
        <f t="shared" si="1123"/>
        <v>18160000</v>
      </c>
      <c r="AH283" s="404">
        <f t="shared" si="1114"/>
        <v>0</v>
      </c>
      <c r="AI283" s="404">
        <f t="shared" si="1114"/>
        <v>0</v>
      </c>
      <c r="AJ283" s="404">
        <f t="shared" si="1114"/>
        <v>0</v>
      </c>
      <c r="AK283" s="404">
        <f t="shared" si="1114"/>
        <v>0</v>
      </c>
      <c r="AL283" s="404">
        <f t="shared" si="1114"/>
        <v>0</v>
      </c>
      <c r="AM283" s="404">
        <f t="shared" ref="AM283:AN283" si="1124">AM284+AM285+AM286</f>
        <v>0</v>
      </c>
      <c r="AN283" s="404">
        <f t="shared" si="1124"/>
        <v>0</v>
      </c>
      <c r="AO283" s="404">
        <f t="shared" ref="AO283:AP283" si="1125">AO284+AO285+AO286</f>
        <v>0</v>
      </c>
      <c r="AP283" s="404">
        <f t="shared" si="1125"/>
        <v>0</v>
      </c>
      <c r="AQ283" s="404">
        <f t="shared" ref="AQ283:AR283" si="1126">AQ284+AQ285+AQ286</f>
        <v>0</v>
      </c>
      <c r="AR283" s="404">
        <f t="shared" si="1126"/>
        <v>0</v>
      </c>
    </row>
    <row r="284" spans="1:44" s="389" customFormat="1" ht="47.25" hidden="1" customHeight="1" x14ac:dyDescent="0.25">
      <c r="A284" s="416" t="s">
        <v>905</v>
      </c>
      <c r="B284" s="412">
        <v>877000</v>
      </c>
      <c r="C284" s="412"/>
      <c r="D284" s="412">
        <f>B284+C284</f>
        <v>877000</v>
      </c>
      <c r="E284" s="412"/>
      <c r="F284" s="412"/>
      <c r="G284" s="412"/>
      <c r="H284" s="412">
        <f>D284+G284</f>
        <v>877000</v>
      </c>
      <c r="I284" s="412"/>
      <c r="J284" s="410">
        <f t="shared" si="979"/>
        <v>877000</v>
      </c>
      <c r="K284" s="412"/>
      <c r="L284" s="410">
        <f t="shared" ref="L284:L286" si="1127">J284+K284</f>
        <v>877000</v>
      </c>
      <c r="M284" s="412"/>
      <c r="N284" s="410">
        <f>L284+M284</f>
        <v>877000</v>
      </c>
      <c r="O284" s="412"/>
      <c r="P284" s="410">
        <f t="shared" si="923"/>
        <v>877000</v>
      </c>
      <c r="Q284" s="412">
        <v>-877000</v>
      </c>
      <c r="R284" s="410">
        <f>P284+Q284</f>
        <v>0</v>
      </c>
      <c r="S284" s="412"/>
      <c r="T284" s="410">
        <f>R284+S284</f>
        <v>0</v>
      </c>
      <c r="U284" s="412"/>
      <c r="V284" s="410">
        <f>T284+U284</f>
        <v>0</v>
      </c>
      <c r="W284" s="412"/>
      <c r="X284" s="410">
        <f>V284+W284</f>
        <v>0</v>
      </c>
      <c r="Y284" s="412"/>
      <c r="Z284" s="412"/>
      <c r="AA284" s="410">
        <f t="shared" si="937"/>
        <v>0</v>
      </c>
      <c r="AB284" s="412"/>
      <c r="AC284" s="410">
        <f t="shared" ref="AC284:AC286" si="1128">AA284+AB284</f>
        <v>0</v>
      </c>
      <c r="AD284" s="412"/>
      <c r="AE284" s="410">
        <f t="shared" ref="AE284:AE286" si="1129">AC284+AD284</f>
        <v>0</v>
      </c>
      <c r="AF284" s="412"/>
      <c r="AG284" s="410">
        <f t="shared" ref="AG284:AG286" si="1130">AE284+AF284</f>
        <v>0</v>
      </c>
      <c r="AH284" s="412"/>
      <c r="AI284" s="412"/>
      <c r="AJ284" s="412"/>
      <c r="AK284" s="412"/>
      <c r="AL284" s="410">
        <f t="shared" si="941"/>
        <v>0</v>
      </c>
      <c r="AM284" s="412"/>
      <c r="AN284" s="410">
        <f t="shared" ref="AN284:AN286" si="1131">AL284+AM284</f>
        <v>0</v>
      </c>
      <c r="AO284" s="412"/>
      <c r="AP284" s="410">
        <f t="shared" ref="AP284:AP286" si="1132">AN284+AO284</f>
        <v>0</v>
      </c>
      <c r="AQ284" s="412"/>
      <c r="AR284" s="410">
        <f t="shared" ref="AR284:AR286" si="1133">AP284+AQ284</f>
        <v>0</v>
      </c>
    </row>
    <row r="285" spans="1:44" s="389" customFormat="1" ht="46.5" hidden="1" customHeight="1" x14ac:dyDescent="0.25">
      <c r="A285" s="416" t="s">
        <v>904</v>
      </c>
      <c r="B285" s="412"/>
      <c r="C285" s="412"/>
      <c r="D285" s="412">
        <f t="shared" ref="D285:D286" si="1134">B285+C285</f>
        <v>0</v>
      </c>
      <c r="E285" s="412">
        <v>2160000</v>
      </c>
      <c r="F285" s="412"/>
      <c r="G285" s="412"/>
      <c r="H285" s="412">
        <f>D285+G285</f>
        <v>0</v>
      </c>
      <c r="I285" s="412"/>
      <c r="J285" s="410">
        <f t="shared" si="979"/>
        <v>0</v>
      </c>
      <c r="K285" s="412"/>
      <c r="L285" s="410">
        <f t="shared" si="1127"/>
        <v>0</v>
      </c>
      <c r="M285" s="412"/>
      <c r="N285" s="410">
        <f>L285+M285</f>
        <v>0</v>
      </c>
      <c r="O285" s="412"/>
      <c r="P285" s="410">
        <f t="shared" si="923"/>
        <v>0</v>
      </c>
      <c r="Q285" s="412"/>
      <c r="R285" s="410">
        <f>P285+Q285</f>
        <v>0</v>
      </c>
      <c r="S285" s="412"/>
      <c r="T285" s="410">
        <f>R285+S285</f>
        <v>0</v>
      </c>
      <c r="U285" s="412"/>
      <c r="V285" s="410">
        <f>T285+U285</f>
        <v>0</v>
      </c>
      <c r="W285" s="412"/>
      <c r="X285" s="410">
        <f>V285+W285</f>
        <v>0</v>
      </c>
      <c r="Y285" s="412">
        <f>E285+F285</f>
        <v>2160000</v>
      </c>
      <c r="Z285" s="412"/>
      <c r="AA285" s="410">
        <f t="shared" si="937"/>
        <v>2160000</v>
      </c>
      <c r="AB285" s="412"/>
      <c r="AC285" s="410">
        <f t="shared" si="1128"/>
        <v>2160000</v>
      </c>
      <c r="AD285" s="412"/>
      <c r="AE285" s="410">
        <f t="shared" si="1129"/>
        <v>2160000</v>
      </c>
      <c r="AF285" s="412"/>
      <c r="AG285" s="410">
        <f t="shared" si="1130"/>
        <v>2160000</v>
      </c>
      <c r="AH285" s="412"/>
      <c r="AI285" s="412"/>
      <c r="AJ285" s="412"/>
      <c r="AK285" s="412"/>
      <c r="AL285" s="410">
        <f t="shared" si="941"/>
        <v>0</v>
      </c>
      <c r="AM285" s="412"/>
      <c r="AN285" s="410">
        <f t="shared" si="1131"/>
        <v>0</v>
      </c>
      <c r="AO285" s="412"/>
      <c r="AP285" s="410">
        <f t="shared" si="1132"/>
        <v>0</v>
      </c>
      <c r="AQ285" s="412"/>
      <c r="AR285" s="410">
        <f t="shared" si="1133"/>
        <v>0</v>
      </c>
    </row>
    <row r="286" spans="1:44" s="389" customFormat="1" ht="48.75" hidden="1" customHeight="1" x14ac:dyDescent="0.25">
      <c r="A286" s="416" t="s">
        <v>1007</v>
      </c>
      <c r="B286" s="412">
        <v>14696200</v>
      </c>
      <c r="C286" s="412"/>
      <c r="D286" s="412">
        <f t="shared" si="1134"/>
        <v>14696200</v>
      </c>
      <c r="E286" s="412"/>
      <c r="F286" s="412"/>
      <c r="G286" s="412"/>
      <c r="H286" s="412">
        <f>D286+G286</f>
        <v>14696200</v>
      </c>
      <c r="I286" s="412">
        <v>1203200</v>
      </c>
      <c r="J286" s="410">
        <f t="shared" si="979"/>
        <v>15899400</v>
      </c>
      <c r="K286" s="412"/>
      <c r="L286" s="410">
        <f t="shared" si="1127"/>
        <v>15899400</v>
      </c>
      <c r="M286" s="412">
        <v>3825775</v>
      </c>
      <c r="N286" s="410">
        <f>L286+M286</f>
        <v>19725175</v>
      </c>
      <c r="O286" s="412"/>
      <c r="P286" s="410">
        <f t="shared" si="923"/>
        <v>19725175</v>
      </c>
      <c r="Q286" s="412">
        <f>2077000+7992100</f>
        <v>10069100</v>
      </c>
      <c r="R286" s="410">
        <f>P286+Q286</f>
        <v>29794275</v>
      </c>
      <c r="S286" s="412"/>
      <c r="T286" s="410">
        <f>R286+S286</f>
        <v>29794275</v>
      </c>
      <c r="U286" s="412"/>
      <c r="V286" s="410">
        <f>T286+U286</f>
        <v>29794275</v>
      </c>
      <c r="W286" s="412"/>
      <c r="X286" s="410">
        <f>V286+W286</f>
        <v>29794275</v>
      </c>
      <c r="Y286" s="412"/>
      <c r="Z286" s="412">
        <v>16000000</v>
      </c>
      <c r="AA286" s="410">
        <f t="shared" si="937"/>
        <v>16000000</v>
      </c>
      <c r="AB286" s="412"/>
      <c r="AC286" s="410">
        <f t="shared" si="1128"/>
        <v>16000000</v>
      </c>
      <c r="AD286" s="412"/>
      <c r="AE286" s="410">
        <f t="shared" si="1129"/>
        <v>16000000</v>
      </c>
      <c r="AF286" s="412"/>
      <c r="AG286" s="410">
        <f t="shared" si="1130"/>
        <v>16000000</v>
      </c>
      <c r="AH286" s="412"/>
      <c r="AI286" s="412"/>
      <c r="AJ286" s="412"/>
      <c r="AK286" s="412"/>
      <c r="AL286" s="410">
        <f t="shared" si="941"/>
        <v>0</v>
      </c>
      <c r="AM286" s="412"/>
      <c r="AN286" s="410">
        <f t="shared" si="1131"/>
        <v>0</v>
      </c>
      <c r="AO286" s="412"/>
      <c r="AP286" s="410">
        <f t="shared" si="1132"/>
        <v>0</v>
      </c>
      <c r="AQ286" s="412"/>
      <c r="AR286" s="410">
        <f t="shared" si="1133"/>
        <v>0</v>
      </c>
    </row>
    <row r="287" spans="1:44" s="399" customFormat="1" ht="17.25" hidden="1" customHeight="1" x14ac:dyDescent="0.25">
      <c r="A287" s="425" t="s">
        <v>677</v>
      </c>
      <c r="B287" s="404"/>
      <c r="C287" s="404"/>
      <c r="D287" s="404"/>
      <c r="E287" s="404">
        <f t="shared" ref="E287" si="1135">E288</f>
        <v>2000000</v>
      </c>
      <c r="F287" s="404"/>
      <c r="G287" s="404"/>
      <c r="H287" s="404">
        <f t="shared" ref="H287:AQ287" si="1136">H288</f>
        <v>0</v>
      </c>
      <c r="I287" s="404">
        <f t="shared" si="1136"/>
        <v>0</v>
      </c>
      <c r="J287" s="404">
        <f t="shared" si="1136"/>
        <v>0</v>
      </c>
      <c r="K287" s="404">
        <f t="shared" si="1136"/>
        <v>0</v>
      </c>
      <c r="L287" s="404">
        <f t="shared" si="1136"/>
        <v>0</v>
      </c>
      <c r="M287" s="404">
        <f t="shared" si="1136"/>
        <v>0</v>
      </c>
      <c r="N287" s="404">
        <f t="shared" si="1136"/>
        <v>0</v>
      </c>
      <c r="O287" s="404"/>
      <c r="P287" s="404">
        <f t="shared" si="1136"/>
        <v>0</v>
      </c>
      <c r="Q287" s="404">
        <f t="shared" si="1136"/>
        <v>0</v>
      </c>
      <c r="R287" s="404">
        <f t="shared" si="1136"/>
        <v>0</v>
      </c>
      <c r="S287" s="404">
        <f t="shared" si="1136"/>
        <v>0</v>
      </c>
      <c r="T287" s="404">
        <f t="shared" si="1136"/>
        <v>0</v>
      </c>
      <c r="U287" s="404">
        <f t="shared" si="1136"/>
        <v>0</v>
      </c>
      <c r="V287" s="404">
        <f t="shared" si="1136"/>
        <v>0</v>
      </c>
      <c r="W287" s="404">
        <f t="shared" si="1136"/>
        <v>0</v>
      </c>
      <c r="X287" s="404">
        <f t="shared" si="1136"/>
        <v>0</v>
      </c>
      <c r="Y287" s="404">
        <f>Y288</f>
        <v>2000000</v>
      </c>
      <c r="Z287" s="404">
        <f t="shared" si="1136"/>
        <v>0</v>
      </c>
      <c r="AA287" s="404">
        <f t="shared" si="1136"/>
        <v>2000000</v>
      </c>
      <c r="AB287" s="404">
        <f t="shared" si="1136"/>
        <v>0</v>
      </c>
      <c r="AC287" s="404">
        <f t="shared" si="1136"/>
        <v>2000000</v>
      </c>
      <c r="AD287" s="404">
        <f t="shared" si="1136"/>
        <v>0</v>
      </c>
      <c r="AE287" s="404">
        <f t="shared" si="1136"/>
        <v>2000000</v>
      </c>
      <c r="AF287" s="404">
        <f t="shared" si="1136"/>
        <v>0</v>
      </c>
      <c r="AG287" s="404">
        <f t="shared" si="1136"/>
        <v>2000000</v>
      </c>
      <c r="AH287" s="404">
        <f t="shared" si="1136"/>
        <v>0</v>
      </c>
      <c r="AI287" s="404">
        <f t="shared" si="1136"/>
        <v>0</v>
      </c>
      <c r="AJ287" s="404">
        <f t="shared" si="1136"/>
        <v>0</v>
      </c>
      <c r="AK287" s="404">
        <f t="shared" si="1136"/>
        <v>0</v>
      </c>
      <c r="AL287" s="404">
        <f t="shared" ref="AL287:AR287" si="1137">AL288</f>
        <v>0</v>
      </c>
      <c r="AM287" s="404">
        <f t="shared" si="1136"/>
        <v>0</v>
      </c>
      <c r="AN287" s="404">
        <f t="shared" si="1137"/>
        <v>0</v>
      </c>
      <c r="AO287" s="404">
        <f t="shared" si="1136"/>
        <v>0</v>
      </c>
      <c r="AP287" s="404">
        <f t="shared" si="1137"/>
        <v>0</v>
      </c>
      <c r="AQ287" s="404">
        <f t="shared" si="1136"/>
        <v>0</v>
      </c>
      <c r="AR287" s="404">
        <f t="shared" si="1137"/>
        <v>0</v>
      </c>
    </row>
    <row r="288" spans="1:44" s="389" customFormat="1" ht="30" hidden="1" customHeight="1" x14ac:dyDescent="0.25">
      <c r="A288" s="416" t="s">
        <v>1015</v>
      </c>
      <c r="B288" s="412"/>
      <c r="C288" s="412"/>
      <c r="D288" s="412"/>
      <c r="E288" s="412">
        <v>2000000</v>
      </c>
      <c r="F288" s="412"/>
      <c r="G288" s="412"/>
      <c r="H288" s="412"/>
      <c r="I288" s="412"/>
      <c r="J288" s="410">
        <f t="shared" si="979"/>
        <v>0</v>
      </c>
      <c r="K288" s="412"/>
      <c r="L288" s="410">
        <f t="shared" ref="L288" si="1138">J288+K288</f>
        <v>0</v>
      </c>
      <c r="M288" s="412"/>
      <c r="N288" s="410">
        <f>L288+M288</f>
        <v>0</v>
      </c>
      <c r="O288" s="412"/>
      <c r="P288" s="410">
        <f t="shared" si="923"/>
        <v>0</v>
      </c>
      <c r="Q288" s="412"/>
      <c r="R288" s="410">
        <f>P288+Q288</f>
        <v>0</v>
      </c>
      <c r="S288" s="412"/>
      <c r="T288" s="410">
        <f>R288+S288</f>
        <v>0</v>
      </c>
      <c r="U288" s="412"/>
      <c r="V288" s="410">
        <f>T288+U288</f>
        <v>0</v>
      </c>
      <c r="W288" s="412"/>
      <c r="X288" s="410">
        <f>V288+W288</f>
        <v>0</v>
      </c>
      <c r="Y288" s="412">
        <v>2000000</v>
      </c>
      <c r="Z288" s="412"/>
      <c r="AA288" s="410">
        <f t="shared" ref="AA288:AA345" si="1139">Y288+Z288</f>
        <v>2000000</v>
      </c>
      <c r="AB288" s="412"/>
      <c r="AC288" s="410">
        <f t="shared" ref="AC288" si="1140">AA288+AB288</f>
        <v>2000000</v>
      </c>
      <c r="AD288" s="412"/>
      <c r="AE288" s="410">
        <f t="shared" ref="AE288" si="1141">AC288+AD288</f>
        <v>2000000</v>
      </c>
      <c r="AF288" s="412"/>
      <c r="AG288" s="410">
        <f t="shared" ref="AG288" si="1142">AE288+AF288</f>
        <v>2000000</v>
      </c>
      <c r="AH288" s="412"/>
      <c r="AI288" s="412"/>
      <c r="AJ288" s="412"/>
      <c r="AK288" s="412"/>
      <c r="AL288" s="410">
        <f t="shared" ref="AL288:AL345" si="1143">AJ288+AK288</f>
        <v>0</v>
      </c>
      <c r="AM288" s="412"/>
      <c r="AN288" s="410">
        <f t="shared" ref="AN288" si="1144">AL288+AM288</f>
        <v>0</v>
      </c>
      <c r="AO288" s="412"/>
      <c r="AP288" s="410">
        <f t="shared" ref="AP288" si="1145">AN288+AO288</f>
        <v>0</v>
      </c>
      <c r="AQ288" s="412"/>
      <c r="AR288" s="410">
        <f t="shared" ref="AR288" si="1146">AP288+AQ288</f>
        <v>0</v>
      </c>
    </row>
    <row r="289" spans="1:44" s="399" customFormat="1" ht="19.5" hidden="1" customHeight="1" x14ac:dyDescent="0.25">
      <c r="A289" s="425" t="s">
        <v>681</v>
      </c>
      <c r="B289" s="404">
        <f>B290+B291</f>
        <v>10925000</v>
      </c>
      <c r="C289" s="404">
        <f t="shared" ref="C289:H289" si="1147">C290+C291</f>
        <v>0</v>
      </c>
      <c r="D289" s="404">
        <f t="shared" si="1147"/>
        <v>10925000</v>
      </c>
      <c r="E289" s="404">
        <f t="shared" si="1147"/>
        <v>0</v>
      </c>
      <c r="F289" s="404">
        <f t="shared" si="1147"/>
        <v>0</v>
      </c>
      <c r="G289" s="404">
        <f t="shared" si="1147"/>
        <v>0</v>
      </c>
      <c r="H289" s="404">
        <f t="shared" si="1147"/>
        <v>10925000</v>
      </c>
      <c r="I289" s="404">
        <f t="shared" ref="I289:AL289" si="1148">I290+I291</f>
        <v>-432900</v>
      </c>
      <c r="J289" s="404">
        <f t="shared" si="1148"/>
        <v>10492100</v>
      </c>
      <c r="K289" s="404">
        <f t="shared" ref="K289:L289" si="1149">K290+K291</f>
        <v>0</v>
      </c>
      <c r="L289" s="404">
        <f t="shared" si="1149"/>
        <v>10492100</v>
      </c>
      <c r="M289" s="404">
        <f t="shared" ref="M289:N289" si="1150">M290+M291</f>
        <v>0</v>
      </c>
      <c r="N289" s="404">
        <f t="shared" si="1150"/>
        <v>10492100</v>
      </c>
      <c r="O289" s="404"/>
      <c r="P289" s="404">
        <f t="shared" ref="P289:R289" si="1151">P290+P291</f>
        <v>10492100</v>
      </c>
      <c r="Q289" s="404">
        <f t="shared" si="1151"/>
        <v>-7992100</v>
      </c>
      <c r="R289" s="404">
        <f t="shared" si="1151"/>
        <v>2500000</v>
      </c>
      <c r="S289" s="404">
        <f t="shared" ref="S289:T289" si="1152">S290+S291</f>
        <v>0</v>
      </c>
      <c r="T289" s="404">
        <f t="shared" si="1152"/>
        <v>2500000</v>
      </c>
      <c r="U289" s="404">
        <f t="shared" ref="U289:V289" si="1153">U290+U291</f>
        <v>0</v>
      </c>
      <c r="V289" s="404">
        <f t="shared" si="1153"/>
        <v>2500000</v>
      </c>
      <c r="W289" s="404">
        <f t="shared" ref="W289:X289" si="1154">W290+W291</f>
        <v>0</v>
      </c>
      <c r="X289" s="404">
        <f t="shared" si="1154"/>
        <v>2500000</v>
      </c>
      <c r="Y289" s="404">
        <f t="shared" si="1148"/>
        <v>0</v>
      </c>
      <c r="Z289" s="404">
        <f t="shared" si="1148"/>
        <v>0</v>
      </c>
      <c r="AA289" s="404">
        <f t="shared" si="1148"/>
        <v>0</v>
      </c>
      <c r="AB289" s="404">
        <f t="shared" ref="AB289:AC289" si="1155">AB290+AB291</f>
        <v>0</v>
      </c>
      <c r="AC289" s="404">
        <f t="shared" si="1155"/>
        <v>0</v>
      </c>
      <c r="AD289" s="404">
        <f t="shared" ref="AD289:AE289" si="1156">AD290+AD291</f>
        <v>0</v>
      </c>
      <c r="AE289" s="404">
        <f t="shared" si="1156"/>
        <v>0</v>
      </c>
      <c r="AF289" s="404">
        <f t="shared" ref="AF289:AG289" si="1157">AF290+AF291</f>
        <v>0</v>
      </c>
      <c r="AG289" s="404">
        <f t="shared" si="1157"/>
        <v>0</v>
      </c>
      <c r="AH289" s="404">
        <f t="shared" si="1148"/>
        <v>0</v>
      </c>
      <c r="AI289" s="404">
        <f t="shared" si="1148"/>
        <v>0</v>
      </c>
      <c r="AJ289" s="404">
        <f t="shared" si="1148"/>
        <v>0</v>
      </c>
      <c r="AK289" s="404">
        <f t="shared" si="1148"/>
        <v>0</v>
      </c>
      <c r="AL289" s="404">
        <f t="shared" si="1148"/>
        <v>0</v>
      </c>
      <c r="AM289" s="404">
        <f t="shared" ref="AM289:AN289" si="1158">AM290+AM291</f>
        <v>0</v>
      </c>
      <c r="AN289" s="404">
        <f t="shared" si="1158"/>
        <v>0</v>
      </c>
      <c r="AO289" s="404">
        <f t="shared" ref="AO289:AP289" si="1159">AO290+AO291</f>
        <v>0</v>
      </c>
      <c r="AP289" s="404">
        <f t="shared" si="1159"/>
        <v>0</v>
      </c>
      <c r="AQ289" s="404">
        <f t="shared" ref="AQ289:AR289" si="1160">AQ290+AQ291</f>
        <v>0</v>
      </c>
      <c r="AR289" s="404">
        <f t="shared" si="1160"/>
        <v>0</v>
      </c>
    </row>
    <row r="290" spans="1:44" s="389" customFormat="1" ht="48" hidden="1" customHeight="1" x14ac:dyDescent="0.25">
      <c r="A290" s="416" t="s">
        <v>902</v>
      </c>
      <c r="B290" s="412">
        <v>2500000</v>
      </c>
      <c r="C290" s="412"/>
      <c r="D290" s="412">
        <f t="shared" ref="D290:D291" si="1161">B290+C290</f>
        <v>2500000</v>
      </c>
      <c r="E290" s="412"/>
      <c r="F290" s="412"/>
      <c r="G290" s="412"/>
      <c r="H290" s="412">
        <f>D290+G290</f>
        <v>2500000</v>
      </c>
      <c r="I290" s="412"/>
      <c r="J290" s="410">
        <f t="shared" si="979"/>
        <v>2500000</v>
      </c>
      <c r="K290" s="412"/>
      <c r="L290" s="410">
        <f t="shared" ref="L290:L291" si="1162">J290+K290</f>
        <v>2500000</v>
      </c>
      <c r="M290" s="412"/>
      <c r="N290" s="410">
        <f>L290+M290</f>
        <v>2500000</v>
      </c>
      <c r="O290" s="412"/>
      <c r="P290" s="410">
        <f t="shared" si="923"/>
        <v>2500000</v>
      </c>
      <c r="Q290" s="412"/>
      <c r="R290" s="410">
        <f>P290+Q290</f>
        <v>2500000</v>
      </c>
      <c r="S290" s="412"/>
      <c r="T290" s="410">
        <f>R290+S290</f>
        <v>2500000</v>
      </c>
      <c r="U290" s="412"/>
      <c r="V290" s="410">
        <f>T290+U290</f>
        <v>2500000</v>
      </c>
      <c r="W290" s="412"/>
      <c r="X290" s="410">
        <f>V290+W290</f>
        <v>2500000</v>
      </c>
      <c r="Y290" s="412"/>
      <c r="Z290" s="412"/>
      <c r="AA290" s="410">
        <f t="shared" si="1139"/>
        <v>0</v>
      </c>
      <c r="AB290" s="412"/>
      <c r="AC290" s="410">
        <f t="shared" ref="AC290:AC291" si="1163">AA290+AB290</f>
        <v>0</v>
      </c>
      <c r="AD290" s="412"/>
      <c r="AE290" s="410">
        <f t="shared" ref="AE290:AE291" si="1164">AC290+AD290</f>
        <v>0</v>
      </c>
      <c r="AF290" s="412"/>
      <c r="AG290" s="410">
        <f t="shared" ref="AG290:AG291" si="1165">AE290+AF290</f>
        <v>0</v>
      </c>
      <c r="AH290" s="412"/>
      <c r="AI290" s="412"/>
      <c r="AJ290" s="412"/>
      <c r="AK290" s="412"/>
      <c r="AL290" s="410">
        <f t="shared" si="1143"/>
        <v>0</v>
      </c>
      <c r="AM290" s="412"/>
      <c r="AN290" s="410">
        <f t="shared" ref="AN290:AN291" si="1166">AL290+AM290</f>
        <v>0</v>
      </c>
      <c r="AO290" s="412"/>
      <c r="AP290" s="410">
        <f t="shared" ref="AP290:AP291" si="1167">AN290+AO290</f>
        <v>0</v>
      </c>
      <c r="AQ290" s="412"/>
      <c r="AR290" s="410">
        <f t="shared" ref="AR290:AR291" si="1168">AP290+AQ290</f>
        <v>0</v>
      </c>
    </row>
    <row r="291" spans="1:44" s="389" customFormat="1" ht="47.25" hidden="1" customHeight="1" x14ac:dyDescent="0.25">
      <c r="A291" s="416" t="s">
        <v>903</v>
      </c>
      <c r="B291" s="412">
        <v>8425000</v>
      </c>
      <c r="C291" s="412"/>
      <c r="D291" s="412">
        <f t="shared" si="1161"/>
        <v>8425000</v>
      </c>
      <c r="E291" s="412"/>
      <c r="F291" s="412"/>
      <c r="G291" s="412"/>
      <c r="H291" s="412">
        <f>D291+G291</f>
        <v>8425000</v>
      </c>
      <c r="I291" s="412">
        <v>-432900</v>
      </c>
      <c r="J291" s="410">
        <f t="shared" si="979"/>
        <v>7992100</v>
      </c>
      <c r="K291" s="412"/>
      <c r="L291" s="410">
        <f t="shared" si="1162"/>
        <v>7992100</v>
      </c>
      <c r="M291" s="412"/>
      <c r="N291" s="410">
        <f>L291+M291</f>
        <v>7992100</v>
      </c>
      <c r="O291" s="412"/>
      <c r="P291" s="410">
        <f t="shared" si="923"/>
        <v>7992100</v>
      </c>
      <c r="Q291" s="412">
        <v>-7992100</v>
      </c>
      <c r="R291" s="410">
        <f>P291+Q291</f>
        <v>0</v>
      </c>
      <c r="S291" s="412"/>
      <c r="T291" s="410">
        <f>R291+S291</f>
        <v>0</v>
      </c>
      <c r="U291" s="412"/>
      <c r="V291" s="410">
        <f>T291+U291</f>
        <v>0</v>
      </c>
      <c r="W291" s="412"/>
      <c r="X291" s="410">
        <f>V291+W291</f>
        <v>0</v>
      </c>
      <c r="Y291" s="412"/>
      <c r="Z291" s="412"/>
      <c r="AA291" s="410">
        <f t="shared" si="1139"/>
        <v>0</v>
      </c>
      <c r="AB291" s="412"/>
      <c r="AC291" s="410">
        <f t="shared" si="1163"/>
        <v>0</v>
      </c>
      <c r="AD291" s="412"/>
      <c r="AE291" s="410">
        <f t="shared" si="1164"/>
        <v>0</v>
      </c>
      <c r="AF291" s="412"/>
      <c r="AG291" s="410">
        <f t="shared" si="1165"/>
        <v>0</v>
      </c>
      <c r="AH291" s="412"/>
      <c r="AI291" s="412"/>
      <c r="AJ291" s="412"/>
      <c r="AK291" s="412"/>
      <c r="AL291" s="410">
        <f t="shared" si="1143"/>
        <v>0</v>
      </c>
      <c r="AM291" s="412"/>
      <c r="AN291" s="410">
        <f t="shared" si="1166"/>
        <v>0</v>
      </c>
      <c r="AO291" s="412"/>
      <c r="AP291" s="410">
        <f t="shared" si="1167"/>
        <v>0</v>
      </c>
      <c r="AQ291" s="412"/>
      <c r="AR291" s="410">
        <f t="shared" si="1168"/>
        <v>0</v>
      </c>
    </row>
    <row r="292" spans="1:44" s="390" customFormat="1" ht="36.75" hidden="1" customHeight="1" x14ac:dyDescent="0.25">
      <c r="A292" s="450" t="s">
        <v>732</v>
      </c>
      <c r="B292" s="448">
        <f t="shared" ref="B292:J292" si="1169">B293+B297+B302+B308+B313+B317+B321+B325+B330+B334+B339+B342+B349+B351+B355+B360</f>
        <v>1923000</v>
      </c>
      <c r="C292" s="448">
        <f t="shared" si="1169"/>
        <v>11564800</v>
      </c>
      <c r="D292" s="448">
        <f t="shared" si="1169"/>
        <v>13563200</v>
      </c>
      <c r="E292" s="448">
        <f t="shared" si="1169"/>
        <v>10000000</v>
      </c>
      <c r="F292" s="448">
        <f t="shared" si="1169"/>
        <v>0</v>
      </c>
      <c r="G292" s="448">
        <f t="shared" si="1169"/>
        <v>0</v>
      </c>
      <c r="H292" s="448">
        <f t="shared" si="1169"/>
        <v>13563200</v>
      </c>
      <c r="I292" s="448">
        <f t="shared" si="1169"/>
        <v>0</v>
      </c>
      <c r="J292" s="448">
        <f t="shared" si="1169"/>
        <v>13563200</v>
      </c>
      <c r="K292" s="448">
        <f t="shared" ref="K292:L292" si="1170">K293+K297+K302+K308+K313+K317+K321+K325+K330+K334+K339+K342+K349+K351+K355+K360</f>
        <v>0</v>
      </c>
      <c r="L292" s="448">
        <f t="shared" si="1170"/>
        <v>13563200</v>
      </c>
      <c r="M292" s="448">
        <f t="shared" ref="M292:N292" si="1171">M293+M297+M302+M308+M313+M317+M321+M325+M330+M334+M339+M342+M349+M351+M355+M360</f>
        <v>0</v>
      </c>
      <c r="N292" s="448">
        <f t="shared" si="1171"/>
        <v>13563200</v>
      </c>
      <c r="O292" s="448">
        <f t="shared" ref="O292" si="1172">O293+O297+O302+O308+O313+O317+O321+O325+O330+O334+O339+O342+O349+O351+O355+O360</f>
        <v>0</v>
      </c>
      <c r="P292" s="448">
        <f t="shared" ref="P292:X292" si="1173">P293+P297+P302+P308+P313+P317+P321+P325+P330+P334+P339+P342+P347+P349+P351+P355+P360</f>
        <v>13563200</v>
      </c>
      <c r="Q292" s="448">
        <f t="shared" si="1173"/>
        <v>1284800</v>
      </c>
      <c r="R292" s="448">
        <f t="shared" si="1173"/>
        <v>14848000</v>
      </c>
      <c r="S292" s="448">
        <f t="shared" si="1173"/>
        <v>68019</v>
      </c>
      <c r="T292" s="448">
        <f t="shared" si="1173"/>
        <v>14916019</v>
      </c>
      <c r="U292" s="448">
        <f t="shared" si="1173"/>
        <v>0</v>
      </c>
      <c r="V292" s="448">
        <f t="shared" si="1173"/>
        <v>14916019</v>
      </c>
      <c r="W292" s="448">
        <f t="shared" si="1173"/>
        <v>0</v>
      </c>
      <c r="X292" s="448">
        <f t="shared" si="1173"/>
        <v>14916019</v>
      </c>
      <c r="Y292" s="448">
        <f t="shared" ref="Y292:AR292" si="1174">Y293+Y297+Y302+Y308+Y313+Y317+Y321+Y325+Y330+Y334+Y339+Y342+Y347+Y349+Y351+Y355+Y360</f>
        <v>10000000</v>
      </c>
      <c r="Z292" s="448">
        <f t="shared" si="1174"/>
        <v>0</v>
      </c>
      <c r="AA292" s="448">
        <f t="shared" si="1174"/>
        <v>10000000</v>
      </c>
      <c r="AB292" s="448">
        <f t="shared" si="1174"/>
        <v>0</v>
      </c>
      <c r="AC292" s="448">
        <f t="shared" si="1174"/>
        <v>10000000</v>
      </c>
      <c r="AD292" s="448">
        <f t="shared" si="1174"/>
        <v>0</v>
      </c>
      <c r="AE292" s="448">
        <f t="shared" si="1174"/>
        <v>10000000</v>
      </c>
      <c r="AF292" s="448">
        <f t="shared" si="1174"/>
        <v>0</v>
      </c>
      <c r="AG292" s="448">
        <f t="shared" si="1174"/>
        <v>10000000</v>
      </c>
      <c r="AH292" s="448">
        <f t="shared" si="1174"/>
        <v>7000000</v>
      </c>
      <c r="AI292" s="448">
        <f t="shared" si="1174"/>
        <v>0</v>
      </c>
      <c r="AJ292" s="448">
        <f t="shared" si="1174"/>
        <v>7000000</v>
      </c>
      <c r="AK292" s="448">
        <f t="shared" si="1174"/>
        <v>0</v>
      </c>
      <c r="AL292" s="448">
        <f t="shared" si="1174"/>
        <v>7000000</v>
      </c>
      <c r="AM292" s="448">
        <f t="shared" si="1174"/>
        <v>0</v>
      </c>
      <c r="AN292" s="448">
        <f t="shared" si="1174"/>
        <v>7000000</v>
      </c>
      <c r="AO292" s="448">
        <f t="shared" si="1174"/>
        <v>0</v>
      </c>
      <c r="AP292" s="448">
        <f t="shared" si="1174"/>
        <v>7000000</v>
      </c>
      <c r="AQ292" s="448">
        <f t="shared" si="1174"/>
        <v>0</v>
      </c>
      <c r="AR292" s="448">
        <f t="shared" si="1174"/>
        <v>7000000</v>
      </c>
    </row>
    <row r="293" spans="1:44" s="399" customFormat="1" hidden="1" x14ac:dyDescent="0.25">
      <c r="A293" s="451" t="s">
        <v>456</v>
      </c>
      <c r="B293" s="452"/>
      <c r="C293" s="452"/>
      <c r="D293" s="452"/>
      <c r="E293" s="452">
        <v>400000</v>
      </c>
      <c r="F293" s="452"/>
      <c r="G293" s="452"/>
      <c r="H293" s="404">
        <f>SUM(H294:H296)</f>
        <v>0</v>
      </c>
      <c r="I293" s="404">
        <f t="shared" ref="I293:Z293" si="1175">SUM(I294:I296)</f>
        <v>0</v>
      </c>
      <c r="J293" s="404">
        <f t="shared" si="1175"/>
        <v>0</v>
      </c>
      <c r="K293" s="404">
        <f t="shared" ref="K293:L293" si="1176">SUM(K294:K296)</f>
        <v>0</v>
      </c>
      <c r="L293" s="404">
        <f t="shared" si="1176"/>
        <v>0</v>
      </c>
      <c r="M293" s="404">
        <f t="shared" ref="M293:N293" si="1177">SUM(M294:M296)</f>
        <v>0</v>
      </c>
      <c r="N293" s="404">
        <f t="shared" si="1177"/>
        <v>0</v>
      </c>
      <c r="O293" s="404"/>
      <c r="P293" s="404">
        <f t="shared" ref="P293:R293" si="1178">SUM(P294:P296)</f>
        <v>0</v>
      </c>
      <c r="Q293" s="404"/>
      <c r="R293" s="404">
        <f t="shared" si="1178"/>
        <v>0</v>
      </c>
      <c r="S293" s="404"/>
      <c r="T293" s="404">
        <f t="shared" ref="T293:V293" si="1179">SUM(T294:T296)</f>
        <v>0</v>
      </c>
      <c r="U293" s="404"/>
      <c r="V293" s="404">
        <f t="shared" si="1179"/>
        <v>0</v>
      </c>
      <c r="W293" s="404"/>
      <c r="X293" s="404">
        <f t="shared" ref="X293" si="1180">SUM(X294:X296)</f>
        <v>0</v>
      </c>
      <c r="Y293" s="453">
        <f>E293+F293</f>
        <v>400000</v>
      </c>
      <c r="Z293" s="404">
        <f t="shared" si="1175"/>
        <v>0</v>
      </c>
      <c r="AA293" s="413">
        <f t="shared" si="1139"/>
        <v>400000</v>
      </c>
      <c r="AB293" s="404">
        <f t="shared" ref="AB293:AD293" si="1181">SUM(AB294:AB296)</f>
        <v>0</v>
      </c>
      <c r="AC293" s="413">
        <f t="shared" ref="AC293:AC358" si="1182">AA293+AB293</f>
        <v>400000</v>
      </c>
      <c r="AD293" s="404">
        <f t="shared" si="1181"/>
        <v>0</v>
      </c>
      <c r="AE293" s="413">
        <f t="shared" ref="AE293:AE358" si="1183">AC293+AD293</f>
        <v>400000</v>
      </c>
      <c r="AF293" s="404">
        <f t="shared" ref="AF293" si="1184">SUM(AF294:AF296)</f>
        <v>0</v>
      </c>
      <c r="AG293" s="413">
        <f t="shared" ref="AG293:AG358" si="1185">AE293+AF293</f>
        <v>400000</v>
      </c>
      <c r="AH293" s="453">
        <v>184900</v>
      </c>
      <c r="AI293" s="453"/>
      <c r="AJ293" s="453">
        <f>AH293+AI293</f>
        <v>184900</v>
      </c>
      <c r="AK293" s="404">
        <f t="shared" ref="AK293:AM293" si="1186">SUM(AK294:AK296)</f>
        <v>0</v>
      </c>
      <c r="AL293" s="413">
        <f t="shared" si="1143"/>
        <v>184900</v>
      </c>
      <c r="AM293" s="404">
        <f t="shared" si="1186"/>
        <v>0</v>
      </c>
      <c r="AN293" s="413">
        <f t="shared" ref="AN293:AN358" si="1187">AL293+AM293</f>
        <v>184900</v>
      </c>
      <c r="AO293" s="404">
        <f t="shared" ref="AO293:AQ293" si="1188">SUM(AO294:AO296)</f>
        <v>0</v>
      </c>
      <c r="AP293" s="413">
        <f t="shared" ref="AP293:AP358" si="1189">AN293+AO293</f>
        <v>184900</v>
      </c>
      <c r="AQ293" s="404">
        <f t="shared" si="1188"/>
        <v>0</v>
      </c>
      <c r="AR293" s="413">
        <f t="shared" ref="AR293:AR358" si="1190">AP293+AQ293</f>
        <v>184900</v>
      </c>
    </row>
    <row r="294" spans="1:44" s="389" customFormat="1" hidden="1" x14ac:dyDescent="0.25">
      <c r="A294" s="454" t="s">
        <v>783</v>
      </c>
      <c r="B294" s="455"/>
      <c r="C294" s="455"/>
      <c r="D294" s="455"/>
      <c r="E294" s="455"/>
      <c r="F294" s="455"/>
      <c r="G294" s="455"/>
      <c r="H294" s="412"/>
      <c r="I294" s="421"/>
      <c r="J294" s="410">
        <f t="shared" si="979"/>
        <v>0</v>
      </c>
      <c r="K294" s="421"/>
      <c r="L294" s="410">
        <f t="shared" ref="L294:L296" si="1191">J294+K294</f>
        <v>0</v>
      </c>
      <c r="M294" s="421"/>
      <c r="N294" s="410">
        <f>L294+M294</f>
        <v>0</v>
      </c>
      <c r="O294" s="421"/>
      <c r="P294" s="410">
        <f t="shared" ref="P294:P296" si="1192">N294+O294</f>
        <v>0</v>
      </c>
      <c r="Q294" s="421"/>
      <c r="R294" s="410">
        <f>P294+Q294</f>
        <v>0</v>
      </c>
      <c r="S294" s="421"/>
      <c r="T294" s="410">
        <f>R294+S294</f>
        <v>0</v>
      </c>
      <c r="U294" s="421"/>
      <c r="V294" s="410">
        <f>T294+U294</f>
        <v>0</v>
      </c>
      <c r="W294" s="421"/>
      <c r="X294" s="410">
        <f>V294+W294</f>
        <v>0</v>
      </c>
      <c r="Y294" s="453"/>
      <c r="Z294" s="421"/>
      <c r="AA294" s="410">
        <f t="shared" si="1139"/>
        <v>0</v>
      </c>
      <c r="AB294" s="421"/>
      <c r="AC294" s="410">
        <f t="shared" si="1182"/>
        <v>0</v>
      </c>
      <c r="AD294" s="421"/>
      <c r="AE294" s="410">
        <f t="shared" si="1183"/>
        <v>0</v>
      </c>
      <c r="AF294" s="421"/>
      <c r="AG294" s="410">
        <f t="shared" si="1185"/>
        <v>0</v>
      </c>
      <c r="AH294" s="421"/>
      <c r="AI294" s="421"/>
      <c r="AJ294" s="453"/>
      <c r="AK294" s="421"/>
      <c r="AL294" s="410">
        <f t="shared" si="1143"/>
        <v>0</v>
      </c>
      <c r="AM294" s="421"/>
      <c r="AN294" s="410">
        <f t="shared" si="1187"/>
        <v>0</v>
      </c>
      <c r="AO294" s="421"/>
      <c r="AP294" s="410">
        <f t="shared" si="1189"/>
        <v>0</v>
      </c>
      <c r="AQ294" s="421"/>
      <c r="AR294" s="410">
        <f t="shared" si="1190"/>
        <v>0</v>
      </c>
    </row>
    <row r="295" spans="1:44" s="389" customFormat="1" hidden="1" x14ac:dyDescent="0.25">
      <c r="A295" s="454" t="s">
        <v>784</v>
      </c>
      <c r="B295" s="455"/>
      <c r="C295" s="455"/>
      <c r="D295" s="455"/>
      <c r="E295" s="455"/>
      <c r="F295" s="455"/>
      <c r="G295" s="455"/>
      <c r="H295" s="412"/>
      <c r="I295" s="421"/>
      <c r="J295" s="410">
        <f t="shared" si="979"/>
        <v>0</v>
      </c>
      <c r="K295" s="421"/>
      <c r="L295" s="410">
        <f t="shared" si="1191"/>
        <v>0</v>
      </c>
      <c r="M295" s="421"/>
      <c r="N295" s="410">
        <f>L295+M295</f>
        <v>0</v>
      </c>
      <c r="O295" s="421"/>
      <c r="P295" s="410">
        <f t="shared" si="1192"/>
        <v>0</v>
      </c>
      <c r="Q295" s="421"/>
      <c r="R295" s="410">
        <f>P295+Q295</f>
        <v>0</v>
      </c>
      <c r="S295" s="421"/>
      <c r="T295" s="410">
        <f>R295+S295</f>
        <v>0</v>
      </c>
      <c r="U295" s="421"/>
      <c r="V295" s="410">
        <f>T295+U295</f>
        <v>0</v>
      </c>
      <c r="W295" s="421"/>
      <c r="X295" s="410">
        <f>V295+W295</f>
        <v>0</v>
      </c>
      <c r="Y295" s="453"/>
      <c r="Z295" s="421"/>
      <c r="AA295" s="410">
        <f t="shared" si="1139"/>
        <v>0</v>
      </c>
      <c r="AB295" s="421"/>
      <c r="AC295" s="410">
        <f t="shared" si="1182"/>
        <v>0</v>
      </c>
      <c r="AD295" s="421"/>
      <c r="AE295" s="410">
        <f t="shared" si="1183"/>
        <v>0</v>
      </c>
      <c r="AF295" s="421"/>
      <c r="AG295" s="410">
        <f t="shared" si="1185"/>
        <v>0</v>
      </c>
      <c r="AH295" s="421"/>
      <c r="AI295" s="421"/>
      <c r="AJ295" s="453"/>
      <c r="AK295" s="421"/>
      <c r="AL295" s="410">
        <f t="shared" si="1143"/>
        <v>0</v>
      </c>
      <c r="AM295" s="421"/>
      <c r="AN295" s="410">
        <f t="shared" si="1187"/>
        <v>0</v>
      </c>
      <c r="AO295" s="421"/>
      <c r="AP295" s="410">
        <f t="shared" si="1189"/>
        <v>0</v>
      </c>
      <c r="AQ295" s="421"/>
      <c r="AR295" s="410">
        <f t="shared" si="1190"/>
        <v>0</v>
      </c>
    </row>
    <row r="296" spans="1:44" s="389" customFormat="1" hidden="1" x14ac:dyDescent="0.25">
      <c r="A296" s="454" t="s">
        <v>785</v>
      </c>
      <c r="B296" s="455"/>
      <c r="C296" s="455"/>
      <c r="D296" s="455"/>
      <c r="E296" s="455"/>
      <c r="F296" s="455"/>
      <c r="G296" s="455"/>
      <c r="H296" s="412"/>
      <c r="I296" s="421"/>
      <c r="J296" s="410">
        <f t="shared" si="979"/>
        <v>0</v>
      </c>
      <c r="K296" s="421"/>
      <c r="L296" s="410">
        <f t="shared" si="1191"/>
        <v>0</v>
      </c>
      <c r="M296" s="421"/>
      <c r="N296" s="410">
        <f>L296+M296</f>
        <v>0</v>
      </c>
      <c r="O296" s="421"/>
      <c r="P296" s="410">
        <f t="shared" si="1192"/>
        <v>0</v>
      </c>
      <c r="Q296" s="421"/>
      <c r="R296" s="410">
        <f>P296+Q296</f>
        <v>0</v>
      </c>
      <c r="S296" s="421"/>
      <c r="T296" s="410">
        <f>R296+S296</f>
        <v>0</v>
      </c>
      <c r="U296" s="421"/>
      <c r="V296" s="410">
        <f>T296+U296</f>
        <v>0</v>
      </c>
      <c r="W296" s="421"/>
      <c r="X296" s="410">
        <f>V296+W296</f>
        <v>0</v>
      </c>
      <c r="Y296" s="453"/>
      <c r="Z296" s="421"/>
      <c r="AA296" s="410">
        <f t="shared" si="1139"/>
        <v>0</v>
      </c>
      <c r="AB296" s="421"/>
      <c r="AC296" s="410">
        <f t="shared" si="1182"/>
        <v>0</v>
      </c>
      <c r="AD296" s="421"/>
      <c r="AE296" s="410">
        <f t="shared" si="1183"/>
        <v>0</v>
      </c>
      <c r="AF296" s="421"/>
      <c r="AG296" s="410">
        <f t="shared" si="1185"/>
        <v>0</v>
      </c>
      <c r="AH296" s="421"/>
      <c r="AI296" s="421"/>
      <c r="AJ296" s="453"/>
      <c r="AK296" s="421"/>
      <c r="AL296" s="410">
        <f t="shared" si="1143"/>
        <v>0</v>
      </c>
      <c r="AM296" s="421"/>
      <c r="AN296" s="410">
        <f t="shared" si="1187"/>
        <v>0</v>
      </c>
      <c r="AO296" s="421"/>
      <c r="AP296" s="410">
        <f t="shared" si="1189"/>
        <v>0</v>
      </c>
      <c r="AQ296" s="421"/>
      <c r="AR296" s="410">
        <f t="shared" si="1190"/>
        <v>0</v>
      </c>
    </row>
    <row r="297" spans="1:44" s="399" customFormat="1" hidden="1" x14ac:dyDescent="0.25">
      <c r="A297" s="456" t="s">
        <v>464</v>
      </c>
      <c r="B297" s="452">
        <f>SUM(B298:B301)</f>
        <v>189500</v>
      </c>
      <c r="C297" s="452">
        <v>810500</v>
      </c>
      <c r="D297" s="452">
        <v>1000000</v>
      </c>
      <c r="E297" s="452">
        <v>1000000</v>
      </c>
      <c r="F297" s="452"/>
      <c r="G297" s="452"/>
      <c r="H297" s="404">
        <f>SUM(H298:H301)</f>
        <v>1000000</v>
      </c>
      <c r="I297" s="404">
        <f t="shared" ref="I297:Z297" si="1193">SUM(I298:I301)</f>
        <v>0</v>
      </c>
      <c r="J297" s="404">
        <f t="shared" si="1193"/>
        <v>1000000</v>
      </c>
      <c r="K297" s="404">
        <f t="shared" ref="K297:L297" si="1194">SUM(K298:K301)</f>
        <v>0</v>
      </c>
      <c r="L297" s="404">
        <f t="shared" si="1194"/>
        <v>1000000</v>
      </c>
      <c r="M297" s="404">
        <f t="shared" ref="M297:N297" si="1195">SUM(M298:M301)</f>
        <v>0</v>
      </c>
      <c r="N297" s="404">
        <f t="shared" si="1195"/>
        <v>1000000</v>
      </c>
      <c r="O297" s="404"/>
      <c r="P297" s="404">
        <f t="shared" ref="P297:R297" si="1196">SUM(P298:P301)</f>
        <v>1000000</v>
      </c>
      <c r="Q297" s="404">
        <f t="shared" si="1196"/>
        <v>49300</v>
      </c>
      <c r="R297" s="404">
        <f t="shared" si="1196"/>
        <v>1049300</v>
      </c>
      <c r="S297" s="404">
        <f t="shared" ref="S297:T297" si="1197">SUM(S298:S301)</f>
        <v>0</v>
      </c>
      <c r="T297" s="404">
        <f t="shared" si="1197"/>
        <v>1049300</v>
      </c>
      <c r="U297" s="404">
        <f t="shared" ref="U297:V297" si="1198">SUM(U298:U301)</f>
        <v>0</v>
      </c>
      <c r="V297" s="404">
        <f t="shared" si="1198"/>
        <v>1049300</v>
      </c>
      <c r="W297" s="404">
        <f t="shared" ref="W297:X297" si="1199">SUM(W298:W301)</f>
        <v>0</v>
      </c>
      <c r="X297" s="404">
        <f t="shared" si="1199"/>
        <v>1049300</v>
      </c>
      <c r="Y297" s="453">
        <f>E297+F297</f>
        <v>1000000</v>
      </c>
      <c r="Z297" s="404">
        <f t="shared" si="1193"/>
        <v>0</v>
      </c>
      <c r="AA297" s="413">
        <f t="shared" si="1139"/>
        <v>1000000</v>
      </c>
      <c r="AB297" s="404">
        <f t="shared" ref="AB297:AD297" si="1200">SUM(AB298:AB301)</f>
        <v>0</v>
      </c>
      <c r="AC297" s="413">
        <f t="shared" si="1182"/>
        <v>1000000</v>
      </c>
      <c r="AD297" s="404">
        <f t="shared" si="1200"/>
        <v>0</v>
      </c>
      <c r="AE297" s="413">
        <f t="shared" si="1183"/>
        <v>1000000</v>
      </c>
      <c r="AF297" s="404">
        <f t="shared" ref="AF297" si="1201">SUM(AF298:AF301)</f>
        <v>0</v>
      </c>
      <c r="AG297" s="413">
        <f t="shared" si="1185"/>
        <v>1000000</v>
      </c>
      <c r="AH297" s="453">
        <v>976200</v>
      </c>
      <c r="AI297" s="453"/>
      <c r="AJ297" s="453">
        <f t="shared" ref="AJ297:AJ351" si="1202">AH297+AI297</f>
        <v>976200</v>
      </c>
      <c r="AK297" s="404">
        <f t="shared" ref="AK297:AM297" si="1203">SUM(AK298:AK301)</f>
        <v>0</v>
      </c>
      <c r="AL297" s="413">
        <f t="shared" si="1143"/>
        <v>976200</v>
      </c>
      <c r="AM297" s="404">
        <f t="shared" si="1203"/>
        <v>0</v>
      </c>
      <c r="AN297" s="413">
        <f t="shared" si="1187"/>
        <v>976200</v>
      </c>
      <c r="AO297" s="404">
        <f t="shared" ref="AO297:AQ297" si="1204">SUM(AO298:AO301)</f>
        <v>0</v>
      </c>
      <c r="AP297" s="413">
        <f t="shared" si="1189"/>
        <v>976200</v>
      </c>
      <c r="AQ297" s="404">
        <f t="shared" si="1204"/>
        <v>0</v>
      </c>
      <c r="AR297" s="413">
        <f t="shared" si="1190"/>
        <v>976200</v>
      </c>
    </row>
    <row r="298" spans="1:44" s="389" customFormat="1" hidden="1" x14ac:dyDescent="0.25">
      <c r="A298" s="454" t="s">
        <v>786</v>
      </c>
      <c r="B298" s="455">
        <v>108000</v>
      </c>
      <c r="C298" s="455"/>
      <c r="D298" s="455"/>
      <c r="E298" s="455"/>
      <c r="F298" s="455"/>
      <c r="G298" s="455"/>
      <c r="H298" s="412">
        <v>186000</v>
      </c>
      <c r="I298" s="421"/>
      <c r="J298" s="410">
        <f t="shared" si="979"/>
        <v>186000</v>
      </c>
      <c r="K298" s="421"/>
      <c r="L298" s="410">
        <f t="shared" ref="L298:L301" si="1205">J298+K298</f>
        <v>186000</v>
      </c>
      <c r="M298" s="421"/>
      <c r="N298" s="410">
        <f>L298+M298</f>
        <v>186000</v>
      </c>
      <c r="O298" s="421"/>
      <c r="P298" s="410">
        <f t="shared" ref="P298:P301" si="1206">N298+O298</f>
        <v>186000</v>
      </c>
      <c r="Q298" s="421"/>
      <c r="R298" s="410">
        <f>P298+Q298</f>
        <v>186000</v>
      </c>
      <c r="S298" s="421"/>
      <c r="T298" s="410">
        <f>R298+S298</f>
        <v>186000</v>
      </c>
      <c r="U298" s="421"/>
      <c r="V298" s="410">
        <f>T298+U298</f>
        <v>186000</v>
      </c>
      <c r="W298" s="421"/>
      <c r="X298" s="410">
        <f>V298+W298</f>
        <v>186000</v>
      </c>
      <c r="Y298" s="453"/>
      <c r="Z298" s="421"/>
      <c r="AA298" s="410">
        <f t="shared" si="1139"/>
        <v>0</v>
      </c>
      <c r="AB298" s="421"/>
      <c r="AC298" s="410">
        <f t="shared" si="1182"/>
        <v>0</v>
      </c>
      <c r="AD298" s="421"/>
      <c r="AE298" s="410">
        <f t="shared" si="1183"/>
        <v>0</v>
      </c>
      <c r="AF298" s="421"/>
      <c r="AG298" s="410">
        <f t="shared" si="1185"/>
        <v>0</v>
      </c>
      <c r="AH298" s="421"/>
      <c r="AI298" s="421"/>
      <c r="AJ298" s="453"/>
      <c r="AK298" s="421"/>
      <c r="AL298" s="410">
        <f t="shared" si="1143"/>
        <v>0</v>
      </c>
      <c r="AM298" s="421"/>
      <c r="AN298" s="410">
        <f t="shared" si="1187"/>
        <v>0</v>
      </c>
      <c r="AO298" s="421"/>
      <c r="AP298" s="410">
        <f t="shared" si="1189"/>
        <v>0</v>
      </c>
      <c r="AQ298" s="421"/>
      <c r="AR298" s="410">
        <f t="shared" si="1190"/>
        <v>0</v>
      </c>
    </row>
    <row r="299" spans="1:44" s="389" customFormat="1" hidden="1" x14ac:dyDescent="0.25">
      <c r="A299" s="454" t="s">
        <v>1011</v>
      </c>
      <c r="B299" s="455">
        <v>81500</v>
      </c>
      <c r="C299" s="455"/>
      <c r="D299" s="455"/>
      <c r="E299" s="455"/>
      <c r="F299" s="455"/>
      <c r="G299" s="455"/>
      <c r="H299" s="412">
        <v>320000</v>
      </c>
      <c r="I299" s="421"/>
      <c r="J299" s="410">
        <f t="shared" si="979"/>
        <v>320000</v>
      </c>
      <c r="K299" s="421"/>
      <c r="L299" s="410">
        <f t="shared" si="1205"/>
        <v>320000</v>
      </c>
      <c r="M299" s="421"/>
      <c r="N299" s="410">
        <f>L299+M299</f>
        <v>320000</v>
      </c>
      <c r="O299" s="421"/>
      <c r="P299" s="410">
        <f t="shared" si="1206"/>
        <v>320000</v>
      </c>
      <c r="Q299" s="421">
        <v>49300</v>
      </c>
      <c r="R299" s="410">
        <f>P299+Q299</f>
        <v>369300</v>
      </c>
      <c r="S299" s="421"/>
      <c r="T299" s="410">
        <f>R299+S299</f>
        <v>369300</v>
      </c>
      <c r="U299" s="421"/>
      <c r="V299" s="410">
        <f>T299+U299</f>
        <v>369300</v>
      </c>
      <c r="W299" s="421"/>
      <c r="X299" s="410">
        <f>V299+W299</f>
        <v>369300</v>
      </c>
      <c r="Y299" s="453"/>
      <c r="Z299" s="421"/>
      <c r="AA299" s="410">
        <f t="shared" si="1139"/>
        <v>0</v>
      </c>
      <c r="AB299" s="421"/>
      <c r="AC299" s="410">
        <f t="shared" si="1182"/>
        <v>0</v>
      </c>
      <c r="AD299" s="421"/>
      <c r="AE299" s="410">
        <f t="shared" si="1183"/>
        <v>0</v>
      </c>
      <c r="AF299" s="421"/>
      <c r="AG299" s="410">
        <f t="shared" si="1185"/>
        <v>0</v>
      </c>
      <c r="AH299" s="421"/>
      <c r="AI299" s="421"/>
      <c r="AJ299" s="453"/>
      <c r="AK299" s="421"/>
      <c r="AL299" s="410">
        <f t="shared" si="1143"/>
        <v>0</v>
      </c>
      <c r="AM299" s="421"/>
      <c r="AN299" s="410">
        <f t="shared" si="1187"/>
        <v>0</v>
      </c>
      <c r="AO299" s="421"/>
      <c r="AP299" s="410">
        <f t="shared" si="1189"/>
        <v>0</v>
      </c>
      <c r="AQ299" s="421"/>
      <c r="AR299" s="410">
        <f t="shared" si="1190"/>
        <v>0</v>
      </c>
    </row>
    <row r="300" spans="1:44" s="389" customFormat="1" hidden="1" x14ac:dyDescent="0.25">
      <c r="A300" s="454" t="s">
        <v>787</v>
      </c>
      <c r="B300" s="455"/>
      <c r="C300" s="455"/>
      <c r="D300" s="455"/>
      <c r="E300" s="455"/>
      <c r="F300" s="455"/>
      <c r="G300" s="455"/>
      <c r="H300" s="412">
        <v>334000</v>
      </c>
      <c r="I300" s="421"/>
      <c r="J300" s="410">
        <f t="shared" si="979"/>
        <v>334000</v>
      </c>
      <c r="K300" s="421"/>
      <c r="L300" s="410">
        <f t="shared" si="1205"/>
        <v>334000</v>
      </c>
      <c r="M300" s="421"/>
      <c r="N300" s="410">
        <f>L300+M300</f>
        <v>334000</v>
      </c>
      <c r="O300" s="421"/>
      <c r="P300" s="410">
        <f t="shared" si="1206"/>
        <v>334000</v>
      </c>
      <c r="Q300" s="421"/>
      <c r="R300" s="410">
        <f>P300+Q300</f>
        <v>334000</v>
      </c>
      <c r="S300" s="421"/>
      <c r="T300" s="410">
        <f>R300+S300</f>
        <v>334000</v>
      </c>
      <c r="U300" s="421"/>
      <c r="V300" s="410">
        <f>T300+U300</f>
        <v>334000</v>
      </c>
      <c r="W300" s="421"/>
      <c r="X300" s="410">
        <f>V300+W300</f>
        <v>334000</v>
      </c>
      <c r="Y300" s="453"/>
      <c r="Z300" s="421"/>
      <c r="AA300" s="410">
        <f t="shared" si="1139"/>
        <v>0</v>
      </c>
      <c r="AB300" s="421"/>
      <c r="AC300" s="410">
        <f t="shared" si="1182"/>
        <v>0</v>
      </c>
      <c r="AD300" s="421"/>
      <c r="AE300" s="410">
        <f t="shared" si="1183"/>
        <v>0</v>
      </c>
      <c r="AF300" s="421"/>
      <c r="AG300" s="410">
        <f t="shared" si="1185"/>
        <v>0</v>
      </c>
      <c r="AH300" s="421"/>
      <c r="AI300" s="421"/>
      <c r="AJ300" s="453"/>
      <c r="AK300" s="421"/>
      <c r="AL300" s="410">
        <f t="shared" si="1143"/>
        <v>0</v>
      </c>
      <c r="AM300" s="421"/>
      <c r="AN300" s="410">
        <f t="shared" si="1187"/>
        <v>0</v>
      </c>
      <c r="AO300" s="421"/>
      <c r="AP300" s="410">
        <f t="shared" si="1189"/>
        <v>0</v>
      </c>
      <c r="AQ300" s="421"/>
      <c r="AR300" s="410">
        <f t="shared" si="1190"/>
        <v>0</v>
      </c>
    </row>
    <row r="301" spans="1:44" s="389" customFormat="1" hidden="1" x14ac:dyDescent="0.25">
      <c r="A301" s="454" t="s">
        <v>788</v>
      </c>
      <c r="B301" s="455"/>
      <c r="C301" s="455"/>
      <c r="D301" s="455"/>
      <c r="E301" s="455"/>
      <c r="F301" s="455"/>
      <c r="G301" s="455"/>
      <c r="H301" s="412">
        <v>160000</v>
      </c>
      <c r="I301" s="421"/>
      <c r="J301" s="410">
        <f t="shared" si="979"/>
        <v>160000</v>
      </c>
      <c r="K301" s="421"/>
      <c r="L301" s="410">
        <f t="shared" si="1205"/>
        <v>160000</v>
      </c>
      <c r="M301" s="421"/>
      <c r="N301" s="410">
        <f>L301+M301</f>
        <v>160000</v>
      </c>
      <c r="O301" s="421"/>
      <c r="P301" s="410">
        <f t="shared" si="1206"/>
        <v>160000</v>
      </c>
      <c r="Q301" s="421"/>
      <c r="R301" s="410">
        <f>P301+Q301</f>
        <v>160000</v>
      </c>
      <c r="S301" s="421"/>
      <c r="T301" s="410">
        <f>R301+S301</f>
        <v>160000</v>
      </c>
      <c r="U301" s="421"/>
      <c r="V301" s="410">
        <f>T301+U301</f>
        <v>160000</v>
      </c>
      <c r="W301" s="421"/>
      <c r="X301" s="410">
        <f>V301+W301</f>
        <v>160000</v>
      </c>
      <c r="Y301" s="453"/>
      <c r="Z301" s="421"/>
      <c r="AA301" s="410">
        <f t="shared" si="1139"/>
        <v>0</v>
      </c>
      <c r="AB301" s="421"/>
      <c r="AC301" s="410">
        <f t="shared" si="1182"/>
        <v>0</v>
      </c>
      <c r="AD301" s="421"/>
      <c r="AE301" s="410">
        <f t="shared" si="1183"/>
        <v>0</v>
      </c>
      <c r="AF301" s="421"/>
      <c r="AG301" s="410">
        <f t="shared" si="1185"/>
        <v>0</v>
      </c>
      <c r="AH301" s="421"/>
      <c r="AI301" s="421"/>
      <c r="AJ301" s="453"/>
      <c r="AK301" s="421"/>
      <c r="AL301" s="410">
        <f t="shared" si="1143"/>
        <v>0</v>
      </c>
      <c r="AM301" s="421"/>
      <c r="AN301" s="410">
        <f t="shared" si="1187"/>
        <v>0</v>
      </c>
      <c r="AO301" s="421"/>
      <c r="AP301" s="410">
        <f t="shared" si="1189"/>
        <v>0</v>
      </c>
      <c r="AQ301" s="421"/>
      <c r="AR301" s="410">
        <f t="shared" si="1190"/>
        <v>0</v>
      </c>
    </row>
    <row r="302" spans="1:44" s="399" customFormat="1" hidden="1" x14ac:dyDescent="0.25">
      <c r="A302" s="451" t="s">
        <v>676</v>
      </c>
      <c r="B302" s="452">
        <f t="shared" ref="B302" si="1207">SUM(B303:B307)</f>
        <v>648800</v>
      </c>
      <c r="C302" s="452">
        <v>1421300</v>
      </c>
      <c r="D302" s="452">
        <v>2145500</v>
      </c>
      <c r="E302" s="452">
        <v>1324700</v>
      </c>
      <c r="F302" s="452"/>
      <c r="G302" s="452"/>
      <c r="H302" s="404">
        <f>SUM(H303:H307)</f>
        <v>2145500</v>
      </c>
      <c r="I302" s="404">
        <f t="shared" ref="I302:Z302" si="1208">SUM(I303:I307)</f>
        <v>0</v>
      </c>
      <c r="J302" s="404">
        <f t="shared" si="1208"/>
        <v>2145500</v>
      </c>
      <c r="K302" s="404">
        <f t="shared" ref="K302:L302" si="1209">SUM(K303:K307)</f>
        <v>0</v>
      </c>
      <c r="L302" s="404">
        <f t="shared" si="1209"/>
        <v>2145500</v>
      </c>
      <c r="M302" s="404">
        <f t="shared" ref="M302:N302" si="1210">SUM(M303:M307)</f>
        <v>0</v>
      </c>
      <c r="N302" s="404">
        <f t="shared" si="1210"/>
        <v>2145500</v>
      </c>
      <c r="O302" s="404"/>
      <c r="P302" s="404">
        <f t="shared" ref="P302:R302" si="1211">SUM(P303:P307)</f>
        <v>2145500</v>
      </c>
      <c r="Q302" s="404">
        <f t="shared" si="1211"/>
        <v>885500</v>
      </c>
      <c r="R302" s="404">
        <f t="shared" si="1211"/>
        <v>3031000</v>
      </c>
      <c r="S302" s="404">
        <f t="shared" ref="S302:T302" si="1212">SUM(S303:S307)</f>
        <v>0</v>
      </c>
      <c r="T302" s="404">
        <f t="shared" si="1212"/>
        <v>3031000</v>
      </c>
      <c r="U302" s="404">
        <f t="shared" ref="U302:V302" si="1213">SUM(U303:U307)</f>
        <v>0</v>
      </c>
      <c r="V302" s="404">
        <f t="shared" si="1213"/>
        <v>3031000</v>
      </c>
      <c r="W302" s="404">
        <f t="shared" ref="W302:X302" si="1214">SUM(W303:W307)</f>
        <v>0</v>
      </c>
      <c r="X302" s="404">
        <f t="shared" si="1214"/>
        <v>3031000</v>
      </c>
      <c r="Y302" s="453">
        <f>E302+F302</f>
        <v>1324700</v>
      </c>
      <c r="Z302" s="404">
        <f t="shared" si="1208"/>
        <v>0</v>
      </c>
      <c r="AA302" s="413">
        <f t="shared" si="1139"/>
        <v>1324700</v>
      </c>
      <c r="AB302" s="404">
        <f t="shared" ref="AB302:AD302" si="1215">SUM(AB303:AB307)</f>
        <v>0</v>
      </c>
      <c r="AC302" s="413">
        <f t="shared" si="1182"/>
        <v>1324700</v>
      </c>
      <c r="AD302" s="404">
        <f t="shared" si="1215"/>
        <v>0</v>
      </c>
      <c r="AE302" s="413">
        <f t="shared" si="1183"/>
        <v>1324700</v>
      </c>
      <c r="AF302" s="404">
        <f t="shared" ref="AF302" si="1216">SUM(AF303:AF307)</f>
        <v>0</v>
      </c>
      <c r="AG302" s="413">
        <f t="shared" si="1185"/>
        <v>1324700</v>
      </c>
      <c r="AH302" s="453">
        <v>1000000</v>
      </c>
      <c r="AI302" s="453"/>
      <c r="AJ302" s="453">
        <f t="shared" si="1202"/>
        <v>1000000</v>
      </c>
      <c r="AK302" s="404">
        <f t="shared" ref="AK302:AM302" si="1217">SUM(AK303:AK307)</f>
        <v>0</v>
      </c>
      <c r="AL302" s="413">
        <f t="shared" si="1143"/>
        <v>1000000</v>
      </c>
      <c r="AM302" s="404">
        <f t="shared" si="1217"/>
        <v>0</v>
      </c>
      <c r="AN302" s="413">
        <f t="shared" si="1187"/>
        <v>1000000</v>
      </c>
      <c r="AO302" s="404">
        <f t="shared" ref="AO302:AQ302" si="1218">SUM(AO303:AO307)</f>
        <v>0</v>
      </c>
      <c r="AP302" s="413">
        <f t="shared" si="1189"/>
        <v>1000000</v>
      </c>
      <c r="AQ302" s="404">
        <f t="shared" si="1218"/>
        <v>0</v>
      </c>
      <c r="AR302" s="413">
        <f t="shared" si="1190"/>
        <v>1000000</v>
      </c>
    </row>
    <row r="303" spans="1:44" s="389" customFormat="1" hidden="1" x14ac:dyDescent="0.25">
      <c r="A303" s="454" t="s">
        <v>789</v>
      </c>
      <c r="B303" s="455">
        <v>111600</v>
      </c>
      <c r="C303" s="455"/>
      <c r="D303" s="455"/>
      <c r="E303" s="455"/>
      <c r="F303" s="455"/>
      <c r="G303" s="455"/>
      <c r="H303" s="412">
        <v>429100</v>
      </c>
      <c r="I303" s="421"/>
      <c r="J303" s="410">
        <f t="shared" si="979"/>
        <v>429100</v>
      </c>
      <c r="K303" s="421"/>
      <c r="L303" s="410">
        <f t="shared" ref="L303:L307" si="1219">J303+K303</f>
        <v>429100</v>
      </c>
      <c r="M303" s="421"/>
      <c r="N303" s="410">
        <f>L303+M303</f>
        <v>429100</v>
      </c>
      <c r="O303" s="421"/>
      <c r="P303" s="410">
        <f t="shared" ref="P303:P307" si="1220">N303+O303</f>
        <v>429100</v>
      </c>
      <c r="Q303" s="421">
        <f>230400+76900</f>
        <v>307300</v>
      </c>
      <c r="R303" s="410">
        <f>P303+Q303</f>
        <v>736400</v>
      </c>
      <c r="S303" s="421"/>
      <c r="T303" s="410">
        <f>R303+S303</f>
        <v>736400</v>
      </c>
      <c r="U303" s="421"/>
      <c r="V303" s="410">
        <f>T303+U303</f>
        <v>736400</v>
      </c>
      <c r="W303" s="421"/>
      <c r="X303" s="410">
        <f>V303+W303</f>
        <v>736400</v>
      </c>
      <c r="Y303" s="453"/>
      <c r="Z303" s="421"/>
      <c r="AA303" s="410">
        <f t="shared" si="1139"/>
        <v>0</v>
      </c>
      <c r="AB303" s="421"/>
      <c r="AC303" s="410">
        <f t="shared" si="1182"/>
        <v>0</v>
      </c>
      <c r="AD303" s="421"/>
      <c r="AE303" s="410">
        <f t="shared" si="1183"/>
        <v>0</v>
      </c>
      <c r="AF303" s="421"/>
      <c r="AG303" s="410">
        <f t="shared" si="1185"/>
        <v>0</v>
      </c>
      <c r="AH303" s="421"/>
      <c r="AI303" s="421"/>
      <c r="AJ303" s="453"/>
      <c r="AK303" s="421"/>
      <c r="AL303" s="410">
        <f t="shared" si="1143"/>
        <v>0</v>
      </c>
      <c r="AM303" s="421"/>
      <c r="AN303" s="410">
        <f t="shared" si="1187"/>
        <v>0</v>
      </c>
      <c r="AO303" s="421"/>
      <c r="AP303" s="410">
        <f t="shared" si="1189"/>
        <v>0</v>
      </c>
      <c r="AQ303" s="421"/>
      <c r="AR303" s="410">
        <f t="shared" si="1190"/>
        <v>0</v>
      </c>
    </row>
    <row r="304" spans="1:44" s="389" customFormat="1" hidden="1" x14ac:dyDescent="0.25">
      <c r="A304" s="454" t="s">
        <v>790</v>
      </c>
      <c r="B304" s="455">
        <v>160700</v>
      </c>
      <c r="C304" s="455"/>
      <c r="D304" s="455"/>
      <c r="E304" s="455"/>
      <c r="F304" s="455"/>
      <c r="G304" s="455"/>
      <c r="H304" s="412">
        <v>605000</v>
      </c>
      <c r="I304" s="421"/>
      <c r="J304" s="410">
        <f t="shared" si="979"/>
        <v>605000</v>
      </c>
      <c r="K304" s="421"/>
      <c r="L304" s="410">
        <f t="shared" si="1219"/>
        <v>605000</v>
      </c>
      <c r="M304" s="421"/>
      <c r="N304" s="410">
        <f>L304+M304</f>
        <v>605000</v>
      </c>
      <c r="O304" s="421"/>
      <c r="P304" s="410">
        <f t="shared" si="1220"/>
        <v>605000</v>
      </c>
      <c r="Q304" s="421"/>
      <c r="R304" s="410">
        <f>P304+Q304</f>
        <v>605000</v>
      </c>
      <c r="S304" s="421"/>
      <c r="T304" s="410">
        <f>R304+S304</f>
        <v>605000</v>
      </c>
      <c r="U304" s="421"/>
      <c r="V304" s="410">
        <f>T304+U304</f>
        <v>605000</v>
      </c>
      <c r="W304" s="421"/>
      <c r="X304" s="410">
        <f>V304+W304</f>
        <v>605000</v>
      </c>
      <c r="Y304" s="453"/>
      <c r="Z304" s="421"/>
      <c r="AA304" s="410">
        <f t="shared" si="1139"/>
        <v>0</v>
      </c>
      <c r="AB304" s="421"/>
      <c r="AC304" s="410">
        <f t="shared" si="1182"/>
        <v>0</v>
      </c>
      <c r="AD304" s="421"/>
      <c r="AE304" s="410">
        <f t="shared" si="1183"/>
        <v>0</v>
      </c>
      <c r="AF304" s="421"/>
      <c r="AG304" s="410">
        <f t="shared" si="1185"/>
        <v>0</v>
      </c>
      <c r="AH304" s="421"/>
      <c r="AI304" s="421"/>
      <c r="AJ304" s="453"/>
      <c r="AK304" s="421"/>
      <c r="AL304" s="410">
        <f t="shared" si="1143"/>
        <v>0</v>
      </c>
      <c r="AM304" s="421"/>
      <c r="AN304" s="410">
        <f t="shared" si="1187"/>
        <v>0</v>
      </c>
      <c r="AO304" s="421"/>
      <c r="AP304" s="410">
        <f t="shared" si="1189"/>
        <v>0</v>
      </c>
      <c r="AQ304" s="421"/>
      <c r="AR304" s="410">
        <f t="shared" si="1190"/>
        <v>0</v>
      </c>
    </row>
    <row r="305" spans="1:44" s="389" customFormat="1" hidden="1" x14ac:dyDescent="0.25">
      <c r="A305" s="454" t="s">
        <v>791</v>
      </c>
      <c r="B305" s="455">
        <v>216000</v>
      </c>
      <c r="C305" s="455"/>
      <c r="D305" s="455"/>
      <c r="E305" s="455"/>
      <c r="F305" s="455"/>
      <c r="G305" s="455"/>
      <c r="H305" s="412">
        <v>334700</v>
      </c>
      <c r="I305" s="421"/>
      <c r="J305" s="410">
        <f t="shared" si="979"/>
        <v>334700</v>
      </c>
      <c r="K305" s="421"/>
      <c r="L305" s="410">
        <f t="shared" si="1219"/>
        <v>334700</v>
      </c>
      <c r="M305" s="421"/>
      <c r="N305" s="410">
        <f>L305+M305</f>
        <v>334700</v>
      </c>
      <c r="O305" s="421"/>
      <c r="P305" s="410">
        <f t="shared" si="1220"/>
        <v>334700</v>
      </c>
      <c r="Q305" s="421">
        <v>153400</v>
      </c>
      <c r="R305" s="410">
        <f>P305+Q305</f>
        <v>488100</v>
      </c>
      <c r="S305" s="421"/>
      <c r="T305" s="410">
        <f>R305+S305</f>
        <v>488100</v>
      </c>
      <c r="U305" s="421"/>
      <c r="V305" s="410">
        <f>T305+U305</f>
        <v>488100</v>
      </c>
      <c r="W305" s="421"/>
      <c r="X305" s="410">
        <f>V305+W305</f>
        <v>488100</v>
      </c>
      <c r="Y305" s="453"/>
      <c r="Z305" s="421"/>
      <c r="AA305" s="410">
        <f t="shared" si="1139"/>
        <v>0</v>
      </c>
      <c r="AB305" s="421"/>
      <c r="AC305" s="410">
        <f t="shared" si="1182"/>
        <v>0</v>
      </c>
      <c r="AD305" s="421"/>
      <c r="AE305" s="410">
        <f t="shared" si="1183"/>
        <v>0</v>
      </c>
      <c r="AF305" s="421"/>
      <c r="AG305" s="410">
        <f t="shared" si="1185"/>
        <v>0</v>
      </c>
      <c r="AH305" s="421"/>
      <c r="AI305" s="421"/>
      <c r="AJ305" s="453"/>
      <c r="AK305" s="421"/>
      <c r="AL305" s="410">
        <f t="shared" si="1143"/>
        <v>0</v>
      </c>
      <c r="AM305" s="421"/>
      <c r="AN305" s="410">
        <f t="shared" si="1187"/>
        <v>0</v>
      </c>
      <c r="AO305" s="421"/>
      <c r="AP305" s="410">
        <f t="shared" si="1189"/>
        <v>0</v>
      </c>
      <c r="AQ305" s="421"/>
      <c r="AR305" s="410">
        <f t="shared" si="1190"/>
        <v>0</v>
      </c>
    </row>
    <row r="306" spans="1:44" s="389" customFormat="1" hidden="1" x14ac:dyDescent="0.25">
      <c r="A306" s="454" t="s">
        <v>792</v>
      </c>
      <c r="B306" s="455">
        <v>81500</v>
      </c>
      <c r="C306" s="455"/>
      <c r="D306" s="455"/>
      <c r="E306" s="455"/>
      <c r="F306" s="455"/>
      <c r="G306" s="455"/>
      <c r="H306" s="412">
        <v>536400</v>
      </c>
      <c r="I306" s="421"/>
      <c r="J306" s="410">
        <f t="shared" si="979"/>
        <v>536400</v>
      </c>
      <c r="K306" s="421"/>
      <c r="L306" s="410">
        <f t="shared" si="1219"/>
        <v>536400</v>
      </c>
      <c r="M306" s="421"/>
      <c r="N306" s="410">
        <f>L306+M306</f>
        <v>536400</v>
      </c>
      <c r="O306" s="421"/>
      <c r="P306" s="410">
        <f t="shared" si="1220"/>
        <v>536400</v>
      </c>
      <c r="Q306" s="421">
        <f>136000-76900</f>
        <v>59100</v>
      </c>
      <c r="R306" s="410">
        <f>P306+Q306</f>
        <v>595500</v>
      </c>
      <c r="S306" s="421"/>
      <c r="T306" s="410">
        <f>R306+S306</f>
        <v>595500</v>
      </c>
      <c r="U306" s="421"/>
      <c r="V306" s="410">
        <f>T306+U306</f>
        <v>595500</v>
      </c>
      <c r="W306" s="421"/>
      <c r="X306" s="410">
        <f>V306+W306</f>
        <v>595500</v>
      </c>
      <c r="Y306" s="453"/>
      <c r="Z306" s="421"/>
      <c r="AA306" s="410">
        <f t="shared" si="1139"/>
        <v>0</v>
      </c>
      <c r="AB306" s="421"/>
      <c r="AC306" s="410">
        <f t="shared" si="1182"/>
        <v>0</v>
      </c>
      <c r="AD306" s="421"/>
      <c r="AE306" s="410">
        <f t="shared" si="1183"/>
        <v>0</v>
      </c>
      <c r="AF306" s="421"/>
      <c r="AG306" s="410">
        <f t="shared" si="1185"/>
        <v>0</v>
      </c>
      <c r="AH306" s="421"/>
      <c r="AI306" s="421"/>
      <c r="AJ306" s="453"/>
      <c r="AK306" s="421"/>
      <c r="AL306" s="410">
        <f t="shared" si="1143"/>
        <v>0</v>
      </c>
      <c r="AM306" s="421"/>
      <c r="AN306" s="410">
        <f t="shared" si="1187"/>
        <v>0</v>
      </c>
      <c r="AO306" s="421"/>
      <c r="AP306" s="410">
        <f t="shared" si="1189"/>
        <v>0</v>
      </c>
      <c r="AQ306" s="421"/>
      <c r="AR306" s="410">
        <f t="shared" si="1190"/>
        <v>0</v>
      </c>
    </row>
    <row r="307" spans="1:44" s="389" customFormat="1" hidden="1" x14ac:dyDescent="0.25">
      <c r="A307" s="454" t="s">
        <v>793</v>
      </c>
      <c r="B307" s="455">
        <v>79000</v>
      </c>
      <c r="C307" s="455"/>
      <c r="D307" s="455"/>
      <c r="E307" s="455"/>
      <c r="F307" s="455"/>
      <c r="G307" s="455"/>
      <c r="H307" s="412">
        <v>240300</v>
      </c>
      <c r="I307" s="421"/>
      <c r="J307" s="410">
        <f t="shared" si="979"/>
        <v>240300</v>
      </c>
      <c r="K307" s="421"/>
      <c r="L307" s="410">
        <f t="shared" si="1219"/>
        <v>240300</v>
      </c>
      <c r="M307" s="421"/>
      <c r="N307" s="410">
        <f>L307+M307</f>
        <v>240300</v>
      </c>
      <c r="O307" s="421"/>
      <c r="P307" s="410">
        <f t="shared" si="1220"/>
        <v>240300</v>
      </c>
      <c r="Q307" s="421">
        <v>365700</v>
      </c>
      <c r="R307" s="410">
        <f>P307+Q307</f>
        <v>606000</v>
      </c>
      <c r="S307" s="421"/>
      <c r="T307" s="410">
        <f>R307+S307</f>
        <v>606000</v>
      </c>
      <c r="U307" s="421"/>
      <c r="V307" s="410">
        <f>T307+U307</f>
        <v>606000</v>
      </c>
      <c r="W307" s="421"/>
      <c r="X307" s="410">
        <f>V307+W307</f>
        <v>606000</v>
      </c>
      <c r="Y307" s="453"/>
      <c r="Z307" s="421"/>
      <c r="AA307" s="410">
        <f t="shared" si="1139"/>
        <v>0</v>
      </c>
      <c r="AB307" s="421"/>
      <c r="AC307" s="410">
        <f t="shared" si="1182"/>
        <v>0</v>
      </c>
      <c r="AD307" s="421"/>
      <c r="AE307" s="410">
        <f t="shared" si="1183"/>
        <v>0</v>
      </c>
      <c r="AF307" s="421"/>
      <c r="AG307" s="410">
        <f t="shared" si="1185"/>
        <v>0</v>
      </c>
      <c r="AH307" s="421"/>
      <c r="AI307" s="421"/>
      <c r="AJ307" s="453"/>
      <c r="AK307" s="421"/>
      <c r="AL307" s="410">
        <f t="shared" si="1143"/>
        <v>0</v>
      </c>
      <c r="AM307" s="421"/>
      <c r="AN307" s="410">
        <f t="shared" si="1187"/>
        <v>0</v>
      </c>
      <c r="AO307" s="421"/>
      <c r="AP307" s="410">
        <f t="shared" si="1189"/>
        <v>0</v>
      </c>
      <c r="AQ307" s="421"/>
      <c r="AR307" s="410">
        <f t="shared" si="1190"/>
        <v>0</v>
      </c>
    </row>
    <row r="308" spans="1:44" s="399" customFormat="1" hidden="1" x14ac:dyDescent="0.25">
      <c r="A308" s="451" t="s">
        <v>677</v>
      </c>
      <c r="B308" s="452"/>
      <c r="C308" s="452">
        <v>700000</v>
      </c>
      <c r="D308" s="452">
        <v>700000</v>
      </c>
      <c r="E308" s="452">
        <v>826000</v>
      </c>
      <c r="F308" s="452"/>
      <c r="G308" s="452"/>
      <c r="H308" s="404">
        <f t="shared" ref="H308:N308" si="1221">SUM(H309:H312)</f>
        <v>700000</v>
      </c>
      <c r="I308" s="404">
        <f t="shared" si="1221"/>
        <v>0</v>
      </c>
      <c r="J308" s="404">
        <f t="shared" si="1221"/>
        <v>700000</v>
      </c>
      <c r="K308" s="404">
        <f t="shared" si="1221"/>
        <v>0</v>
      </c>
      <c r="L308" s="404">
        <f t="shared" si="1221"/>
        <v>700000</v>
      </c>
      <c r="M308" s="404">
        <f t="shared" si="1221"/>
        <v>0</v>
      </c>
      <c r="N308" s="404">
        <f t="shared" si="1221"/>
        <v>700000</v>
      </c>
      <c r="O308" s="404"/>
      <c r="P308" s="404">
        <f t="shared" ref="P308:R308" si="1222">SUM(P309:P312)</f>
        <v>700000</v>
      </c>
      <c r="Q308" s="404"/>
      <c r="R308" s="404">
        <f t="shared" si="1222"/>
        <v>700000</v>
      </c>
      <c r="S308" s="404"/>
      <c r="T308" s="404">
        <f t="shared" ref="T308:V308" si="1223">SUM(T309:T312)</f>
        <v>700000</v>
      </c>
      <c r="U308" s="404"/>
      <c r="V308" s="404">
        <f t="shared" si="1223"/>
        <v>700000</v>
      </c>
      <c r="W308" s="404"/>
      <c r="X308" s="404">
        <f t="shared" ref="X308" si="1224">SUM(X309:X312)</f>
        <v>700000</v>
      </c>
      <c r="Y308" s="453">
        <f>E308+F308</f>
        <v>826000</v>
      </c>
      <c r="Z308" s="404">
        <f>SUM(Z309:Z312)</f>
        <v>0</v>
      </c>
      <c r="AA308" s="413">
        <f t="shared" si="1139"/>
        <v>826000</v>
      </c>
      <c r="AB308" s="404">
        <f>SUM(AB309:AB312)</f>
        <v>0</v>
      </c>
      <c r="AC308" s="413">
        <f t="shared" si="1182"/>
        <v>826000</v>
      </c>
      <c r="AD308" s="404">
        <f>SUM(AD309:AD312)</f>
        <v>0</v>
      </c>
      <c r="AE308" s="413">
        <f t="shared" si="1183"/>
        <v>826000</v>
      </c>
      <c r="AF308" s="404">
        <f>SUM(AF309:AF312)</f>
        <v>0</v>
      </c>
      <c r="AG308" s="413">
        <f t="shared" si="1185"/>
        <v>826000</v>
      </c>
      <c r="AH308" s="453">
        <v>400000</v>
      </c>
      <c r="AI308" s="453"/>
      <c r="AJ308" s="453">
        <f t="shared" si="1202"/>
        <v>400000</v>
      </c>
      <c r="AK308" s="404">
        <f>SUM(AK309:AK312)</f>
        <v>0</v>
      </c>
      <c r="AL308" s="413">
        <f t="shared" si="1143"/>
        <v>400000</v>
      </c>
      <c r="AM308" s="404">
        <f>SUM(AM309:AM312)</f>
        <v>0</v>
      </c>
      <c r="AN308" s="413">
        <f t="shared" si="1187"/>
        <v>400000</v>
      </c>
      <c r="AO308" s="404">
        <f>SUM(AO309:AO312)</f>
        <v>0</v>
      </c>
      <c r="AP308" s="413">
        <f t="shared" si="1189"/>
        <v>400000</v>
      </c>
      <c r="AQ308" s="404">
        <f>SUM(AQ309:AQ312)</f>
        <v>0</v>
      </c>
      <c r="AR308" s="413">
        <f t="shared" si="1190"/>
        <v>400000</v>
      </c>
    </row>
    <row r="309" spans="1:44" s="389" customFormat="1" hidden="1" x14ac:dyDescent="0.25">
      <c r="A309" s="454" t="s">
        <v>794</v>
      </c>
      <c r="B309" s="455"/>
      <c r="C309" s="455"/>
      <c r="D309" s="455"/>
      <c r="E309" s="455"/>
      <c r="F309" s="455"/>
      <c r="G309" s="455"/>
      <c r="H309" s="412">
        <v>145900</v>
      </c>
      <c r="I309" s="421"/>
      <c r="J309" s="410">
        <f t="shared" si="979"/>
        <v>145900</v>
      </c>
      <c r="K309" s="421"/>
      <c r="L309" s="410">
        <f t="shared" ref="L309:L312" si="1225">J309+K309</f>
        <v>145900</v>
      </c>
      <c r="M309" s="421"/>
      <c r="N309" s="410">
        <f>L309+M309</f>
        <v>145900</v>
      </c>
      <c r="O309" s="421"/>
      <c r="P309" s="410">
        <f t="shared" ref="P309:P312" si="1226">N309+O309</f>
        <v>145900</v>
      </c>
      <c r="Q309" s="421"/>
      <c r="R309" s="410">
        <f>P309+Q309</f>
        <v>145900</v>
      </c>
      <c r="S309" s="421"/>
      <c r="T309" s="410">
        <f>R309+S309</f>
        <v>145900</v>
      </c>
      <c r="U309" s="421"/>
      <c r="V309" s="410">
        <f>T309+U309</f>
        <v>145900</v>
      </c>
      <c r="W309" s="421"/>
      <c r="X309" s="410">
        <f>V309+W309</f>
        <v>145900</v>
      </c>
      <c r="Y309" s="453"/>
      <c r="Z309" s="421"/>
      <c r="AA309" s="410">
        <f t="shared" si="1139"/>
        <v>0</v>
      </c>
      <c r="AB309" s="421"/>
      <c r="AC309" s="410">
        <f t="shared" si="1182"/>
        <v>0</v>
      </c>
      <c r="AD309" s="421"/>
      <c r="AE309" s="410">
        <f t="shared" si="1183"/>
        <v>0</v>
      </c>
      <c r="AF309" s="421"/>
      <c r="AG309" s="410">
        <f t="shared" si="1185"/>
        <v>0</v>
      </c>
      <c r="AH309" s="421"/>
      <c r="AI309" s="421"/>
      <c r="AJ309" s="453"/>
      <c r="AK309" s="421"/>
      <c r="AL309" s="410">
        <f t="shared" si="1143"/>
        <v>0</v>
      </c>
      <c r="AM309" s="421"/>
      <c r="AN309" s="410">
        <f t="shared" si="1187"/>
        <v>0</v>
      </c>
      <c r="AO309" s="421"/>
      <c r="AP309" s="410">
        <f t="shared" si="1189"/>
        <v>0</v>
      </c>
      <c r="AQ309" s="421"/>
      <c r="AR309" s="410">
        <f t="shared" si="1190"/>
        <v>0</v>
      </c>
    </row>
    <row r="310" spans="1:44" s="389" customFormat="1" hidden="1" x14ac:dyDescent="0.25">
      <c r="A310" s="454" t="s">
        <v>795</v>
      </c>
      <c r="B310" s="455"/>
      <c r="C310" s="455"/>
      <c r="D310" s="455"/>
      <c r="E310" s="455"/>
      <c r="F310" s="455"/>
      <c r="G310" s="455"/>
      <c r="H310" s="412">
        <v>361200</v>
      </c>
      <c r="I310" s="421"/>
      <c r="J310" s="410">
        <f t="shared" si="979"/>
        <v>361200</v>
      </c>
      <c r="K310" s="421"/>
      <c r="L310" s="410">
        <f t="shared" si="1225"/>
        <v>361200</v>
      </c>
      <c r="M310" s="421"/>
      <c r="N310" s="410">
        <f>L310+M310</f>
        <v>361200</v>
      </c>
      <c r="O310" s="421"/>
      <c r="P310" s="410">
        <f t="shared" si="1226"/>
        <v>361200</v>
      </c>
      <c r="Q310" s="421"/>
      <c r="R310" s="410">
        <f>P310+Q310</f>
        <v>361200</v>
      </c>
      <c r="S310" s="421"/>
      <c r="T310" s="410">
        <f>R310+S310</f>
        <v>361200</v>
      </c>
      <c r="U310" s="421"/>
      <c r="V310" s="410">
        <f>T310+U310</f>
        <v>361200</v>
      </c>
      <c r="W310" s="421"/>
      <c r="X310" s="410">
        <f>V310+W310</f>
        <v>361200</v>
      </c>
      <c r="Y310" s="453"/>
      <c r="Z310" s="421"/>
      <c r="AA310" s="410">
        <f t="shared" si="1139"/>
        <v>0</v>
      </c>
      <c r="AB310" s="421"/>
      <c r="AC310" s="410">
        <f t="shared" si="1182"/>
        <v>0</v>
      </c>
      <c r="AD310" s="421"/>
      <c r="AE310" s="410">
        <f t="shared" si="1183"/>
        <v>0</v>
      </c>
      <c r="AF310" s="421"/>
      <c r="AG310" s="410">
        <f t="shared" si="1185"/>
        <v>0</v>
      </c>
      <c r="AH310" s="421"/>
      <c r="AI310" s="421"/>
      <c r="AJ310" s="453"/>
      <c r="AK310" s="421"/>
      <c r="AL310" s="410">
        <f t="shared" si="1143"/>
        <v>0</v>
      </c>
      <c r="AM310" s="421"/>
      <c r="AN310" s="410">
        <f t="shared" si="1187"/>
        <v>0</v>
      </c>
      <c r="AO310" s="421"/>
      <c r="AP310" s="410">
        <f t="shared" si="1189"/>
        <v>0</v>
      </c>
      <c r="AQ310" s="421"/>
      <c r="AR310" s="410">
        <f t="shared" si="1190"/>
        <v>0</v>
      </c>
    </row>
    <row r="311" spans="1:44" s="389" customFormat="1" hidden="1" x14ac:dyDescent="0.25">
      <c r="A311" s="454" t="s">
        <v>796</v>
      </c>
      <c r="B311" s="455"/>
      <c r="C311" s="455"/>
      <c r="D311" s="455"/>
      <c r="E311" s="455"/>
      <c r="F311" s="455"/>
      <c r="G311" s="455"/>
      <c r="H311" s="412">
        <v>65600</v>
      </c>
      <c r="I311" s="421"/>
      <c r="J311" s="410">
        <f t="shared" si="979"/>
        <v>65600</v>
      </c>
      <c r="K311" s="421"/>
      <c r="L311" s="410">
        <f t="shared" si="1225"/>
        <v>65600</v>
      </c>
      <c r="M311" s="421"/>
      <c r="N311" s="410">
        <f>L311+M311</f>
        <v>65600</v>
      </c>
      <c r="O311" s="421"/>
      <c r="P311" s="410">
        <f t="shared" si="1226"/>
        <v>65600</v>
      </c>
      <c r="Q311" s="421"/>
      <c r="R311" s="410">
        <f>P311+Q311</f>
        <v>65600</v>
      </c>
      <c r="S311" s="421"/>
      <c r="T311" s="410">
        <f>R311+S311</f>
        <v>65600</v>
      </c>
      <c r="U311" s="421"/>
      <c r="V311" s="410">
        <f>T311+U311</f>
        <v>65600</v>
      </c>
      <c r="W311" s="421"/>
      <c r="X311" s="410">
        <f>V311+W311</f>
        <v>65600</v>
      </c>
      <c r="Y311" s="453"/>
      <c r="Z311" s="421"/>
      <c r="AA311" s="410">
        <f t="shared" si="1139"/>
        <v>0</v>
      </c>
      <c r="AB311" s="421"/>
      <c r="AC311" s="410">
        <f t="shared" si="1182"/>
        <v>0</v>
      </c>
      <c r="AD311" s="421"/>
      <c r="AE311" s="410">
        <f t="shared" si="1183"/>
        <v>0</v>
      </c>
      <c r="AF311" s="421"/>
      <c r="AG311" s="410">
        <f t="shared" si="1185"/>
        <v>0</v>
      </c>
      <c r="AH311" s="421"/>
      <c r="AI311" s="421"/>
      <c r="AJ311" s="453"/>
      <c r="AK311" s="421"/>
      <c r="AL311" s="410">
        <f t="shared" si="1143"/>
        <v>0</v>
      </c>
      <c r="AM311" s="421"/>
      <c r="AN311" s="410">
        <f t="shared" si="1187"/>
        <v>0</v>
      </c>
      <c r="AO311" s="421"/>
      <c r="AP311" s="410">
        <f t="shared" si="1189"/>
        <v>0</v>
      </c>
      <c r="AQ311" s="421"/>
      <c r="AR311" s="410">
        <f t="shared" si="1190"/>
        <v>0</v>
      </c>
    </row>
    <row r="312" spans="1:44" s="389" customFormat="1" hidden="1" x14ac:dyDescent="0.25">
      <c r="A312" s="454" t="s">
        <v>797</v>
      </c>
      <c r="B312" s="455"/>
      <c r="C312" s="455"/>
      <c r="D312" s="455"/>
      <c r="E312" s="455"/>
      <c r="F312" s="455"/>
      <c r="G312" s="455"/>
      <c r="H312" s="412">
        <v>127300</v>
      </c>
      <c r="I312" s="421"/>
      <c r="J312" s="410">
        <f t="shared" si="979"/>
        <v>127300</v>
      </c>
      <c r="K312" s="421"/>
      <c r="L312" s="410">
        <f t="shared" si="1225"/>
        <v>127300</v>
      </c>
      <c r="M312" s="421"/>
      <c r="N312" s="410">
        <f>L312+M312</f>
        <v>127300</v>
      </c>
      <c r="O312" s="421"/>
      <c r="P312" s="410">
        <f t="shared" si="1226"/>
        <v>127300</v>
      </c>
      <c r="Q312" s="421"/>
      <c r="R312" s="410">
        <f>P312+Q312</f>
        <v>127300</v>
      </c>
      <c r="S312" s="421"/>
      <c r="T312" s="410">
        <f>R312+S312</f>
        <v>127300</v>
      </c>
      <c r="U312" s="421"/>
      <c r="V312" s="410">
        <f>T312+U312</f>
        <v>127300</v>
      </c>
      <c r="W312" s="421"/>
      <c r="X312" s="410">
        <f>V312+W312</f>
        <v>127300</v>
      </c>
      <c r="Y312" s="453"/>
      <c r="Z312" s="421"/>
      <c r="AA312" s="410">
        <f t="shared" si="1139"/>
        <v>0</v>
      </c>
      <c r="AB312" s="421"/>
      <c r="AC312" s="410">
        <f t="shared" si="1182"/>
        <v>0</v>
      </c>
      <c r="AD312" s="421"/>
      <c r="AE312" s="410">
        <f t="shared" si="1183"/>
        <v>0</v>
      </c>
      <c r="AF312" s="421"/>
      <c r="AG312" s="410">
        <f t="shared" si="1185"/>
        <v>0</v>
      </c>
      <c r="AH312" s="421"/>
      <c r="AI312" s="421"/>
      <c r="AJ312" s="453"/>
      <c r="AK312" s="421"/>
      <c r="AL312" s="410">
        <f t="shared" si="1143"/>
        <v>0</v>
      </c>
      <c r="AM312" s="421"/>
      <c r="AN312" s="410">
        <f t="shared" si="1187"/>
        <v>0</v>
      </c>
      <c r="AO312" s="421"/>
      <c r="AP312" s="410">
        <f t="shared" si="1189"/>
        <v>0</v>
      </c>
      <c r="AQ312" s="421"/>
      <c r="AR312" s="410">
        <f t="shared" si="1190"/>
        <v>0</v>
      </c>
    </row>
    <row r="313" spans="1:44" s="399" customFormat="1" hidden="1" x14ac:dyDescent="0.25">
      <c r="A313" s="456" t="s">
        <v>694</v>
      </c>
      <c r="B313" s="452">
        <f t="shared" ref="B313" si="1227">SUM(B314:B316)</f>
        <v>136000</v>
      </c>
      <c r="C313" s="452">
        <v>660000</v>
      </c>
      <c r="D313" s="452">
        <f>B313+C313</f>
        <v>796000</v>
      </c>
      <c r="E313" s="452">
        <v>400000</v>
      </c>
      <c r="F313" s="452"/>
      <c r="G313" s="452"/>
      <c r="H313" s="404">
        <f>SUM(H314:H316)</f>
        <v>796000</v>
      </c>
      <c r="I313" s="404">
        <f t="shared" ref="I313:Z313" si="1228">SUM(I314:I316)</f>
        <v>0</v>
      </c>
      <c r="J313" s="404">
        <f t="shared" si="1228"/>
        <v>796000</v>
      </c>
      <c r="K313" s="404">
        <f t="shared" ref="K313:L313" si="1229">SUM(K314:K316)</f>
        <v>0</v>
      </c>
      <c r="L313" s="404">
        <f t="shared" si="1229"/>
        <v>796000</v>
      </c>
      <c r="M313" s="404">
        <f t="shared" ref="M313:N313" si="1230">SUM(M314:M316)</f>
        <v>0</v>
      </c>
      <c r="N313" s="404">
        <f t="shared" si="1230"/>
        <v>796000</v>
      </c>
      <c r="O313" s="404"/>
      <c r="P313" s="404">
        <f t="shared" ref="P313:R313" si="1231">SUM(P314:P316)</f>
        <v>796000</v>
      </c>
      <c r="Q313" s="404">
        <f t="shared" si="1231"/>
        <v>-30700</v>
      </c>
      <c r="R313" s="404">
        <f t="shared" si="1231"/>
        <v>765300</v>
      </c>
      <c r="S313" s="404">
        <f t="shared" ref="S313:T313" si="1232">SUM(S314:S316)</f>
        <v>0</v>
      </c>
      <c r="T313" s="404">
        <f t="shared" si="1232"/>
        <v>765300</v>
      </c>
      <c r="U313" s="404">
        <f t="shared" ref="U313:V313" si="1233">SUM(U314:U316)</f>
        <v>0</v>
      </c>
      <c r="V313" s="404">
        <f t="shared" si="1233"/>
        <v>765300</v>
      </c>
      <c r="W313" s="404">
        <f t="shared" ref="W313:X313" si="1234">SUM(W314:W316)</f>
        <v>0</v>
      </c>
      <c r="X313" s="404">
        <f t="shared" si="1234"/>
        <v>765300</v>
      </c>
      <c r="Y313" s="453">
        <f>E313+F313</f>
        <v>400000</v>
      </c>
      <c r="Z313" s="404">
        <f t="shared" si="1228"/>
        <v>0</v>
      </c>
      <c r="AA313" s="413">
        <f t="shared" si="1139"/>
        <v>400000</v>
      </c>
      <c r="AB313" s="404">
        <f t="shared" ref="AB313:AD313" si="1235">SUM(AB314:AB316)</f>
        <v>0</v>
      </c>
      <c r="AC313" s="413">
        <f t="shared" si="1182"/>
        <v>400000</v>
      </c>
      <c r="AD313" s="404">
        <f t="shared" si="1235"/>
        <v>0</v>
      </c>
      <c r="AE313" s="413">
        <f t="shared" si="1183"/>
        <v>400000</v>
      </c>
      <c r="AF313" s="404">
        <f t="shared" ref="AF313" si="1236">SUM(AF314:AF316)</f>
        <v>0</v>
      </c>
      <c r="AG313" s="413">
        <f t="shared" si="1185"/>
        <v>400000</v>
      </c>
      <c r="AH313" s="453">
        <v>332000</v>
      </c>
      <c r="AI313" s="453"/>
      <c r="AJ313" s="453">
        <f t="shared" si="1202"/>
        <v>332000</v>
      </c>
      <c r="AK313" s="404">
        <f t="shared" ref="AK313:AM313" si="1237">SUM(AK314:AK316)</f>
        <v>0</v>
      </c>
      <c r="AL313" s="413">
        <f t="shared" si="1143"/>
        <v>332000</v>
      </c>
      <c r="AM313" s="404">
        <f t="shared" si="1237"/>
        <v>0</v>
      </c>
      <c r="AN313" s="413">
        <f t="shared" si="1187"/>
        <v>332000</v>
      </c>
      <c r="AO313" s="404">
        <f t="shared" ref="AO313:AQ313" si="1238">SUM(AO314:AO316)</f>
        <v>0</v>
      </c>
      <c r="AP313" s="413">
        <f t="shared" si="1189"/>
        <v>332000</v>
      </c>
      <c r="AQ313" s="404">
        <f t="shared" si="1238"/>
        <v>0</v>
      </c>
      <c r="AR313" s="413">
        <f t="shared" si="1190"/>
        <v>332000</v>
      </c>
    </row>
    <row r="314" spans="1:44" s="389" customFormat="1" hidden="1" x14ac:dyDescent="0.25">
      <c r="A314" s="454" t="s">
        <v>798</v>
      </c>
      <c r="B314" s="455">
        <v>72000</v>
      </c>
      <c r="C314" s="455"/>
      <c r="D314" s="455"/>
      <c r="E314" s="455"/>
      <c r="F314" s="455"/>
      <c r="G314" s="455"/>
      <c r="H314" s="412">
        <v>255600</v>
      </c>
      <c r="I314" s="421"/>
      <c r="J314" s="410">
        <f t="shared" si="979"/>
        <v>255600</v>
      </c>
      <c r="K314" s="421"/>
      <c r="L314" s="410">
        <f t="shared" ref="L314:L316" si="1239">J314+K314</f>
        <v>255600</v>
      </c>
      <c r="M314" s="421"/>
      <c r="N314" s="410">
        <f>L314+M314</f>
        <v>255600</v>
      </c>
      <c r="O314" s="421"/>
      <c r="P314" s="410">
        <f t="shared" ref="P314:P316" si="1240">N314+O314</f>
        <v>255600</v>
      </c>
      <c r="Q314" s="421"/>
      <c r="R314" s="410">
        <f t="shared" ref="R314:R320" si="1241">P314+Q314</f>
        <v>255600</v>
      </c>
      <c r="S314" s="421"/>
      <c r="T314" s="410">
        <f t="shared" ref="T314:T320" si="1242">R314+S314</f>
        <v>255600</v>
      </c>
      <c r="U314" s="421"/>
      <c r="V314" s="410">
        <f t="shared" ref="V314:V320" si="1243">T314+U314</f>
        <v>255600</v>
      </c>
      <c r="W314" s="421"/>
      <c r="X314" s="410">
        <f t="shared" ref="X314:X320" si="1244">V314+W314</f>
        <v>255600</v>
      </c>
      <c r="Y314" s="453"/>
      <c r="Z314" s="421"/>
      <c r="AA314" s="410">
        <f t="shared" si="1139"/>
        <v>0</v>
      </c>
      <c r="AB314" s="421"/>
      <c r="AC314" s="410">
        <f t="shared" si="1182"/>
        <v>0</v>
      </c>
      <c r="AD314" s="421"/>
      <c r="AE314" s="410">
        <f t="shared" si="1183"/>
        <v>0</v>
      </c>
      <c r="AF314" s="421"/>
      <c r="AG314" s="410">
        <f t="shared" si="1185"/>
        <v>0</v>
      </c>
      <c r="AH314" s="421"/>
      <c r="AI314" s="421"/>
      <c r="AJ314" s="453"/>
      <c r="AK314" s="421"/>
      <c r="AL314" s="410">
        <f t="shared" si="1143"/>
        <v>0</v>
      </c>
      <c r="AM314" s="421"/>
      <c r="AN314" s="410">
        <f t="shared" si="1187"/>
        <v>0</v>
      </c>
      <c r="AO314" s="421"/>
      <c r="AP314" s="410">
        <f t="shared" si="1189"/>
        <v>0</v>
      </c>
      <c r="AQ314" s="421"/>
      <c r="AR314" s="410">
        <f t="shared" si="1190"/>
        <v>0</v>
      </c>
    </row>
    <row r="315" spans="1:44" s="389" customFormat="1" hidden="1" x14ac:dyDescent="0.25">
      <c r="A315" s="454" t="s">
        <v>799</v>
      </c>
      <c r="B315" s="455">
        <v>64000</v>
      </c>
      <c r="C315" s="455"/>
      <c r="D315" s="455"/>
      <c r="E315" s="455"/>
      <c r="F315" s="455"/>
      <c r="G315" s="455"/>
      <c r="H315" s="412">
        <v>370000</v>
      </c>
      <c r="I315" s="421"/>
      <c r="J315" s="410">
        <f t="shared" si="979"/>
        <v>370000</v>
      </c>
      <c r="K315" s="421"/>
      <c r="L315" s="410">
        <f t="shared" si="1239"/>
        <v>370000</v>
      </c>
      <c r="M315" s="421"/>
      <c r="N315" s="410">
        <f>L315+M315</f>
        <v>370000</v>
      </c>
      <c r="O315" s="421"/>
      <c r="P315" s="410">
        <f t="shared" si="1240"/>
        <v>370000</v>
      </c>
      <c r="Q315" s="421">
        <v>-30700</v>
      </c>
      <c r="R315" s="410">
        <f t="shared" si="1241"/>
        <v>339300</v>
      </c>
      <c r="S315" s="421"/>
      <c r="T315" s="410">
        <f t="shared" si="1242"/>
        <v>339300</v>
      </c>
      <c r="U315" s="421"/>
      <c r="V315" s="410">
        <f t="shared" si="1243"/>
        <v>339300</v>
      </c>
      <c r="W315" s="421"/>
      <c r="X315" s="410">
        <f t="shared" si="1244"/>
        <v>339300</v>
      </c>
      <c r="Y315" s="453"/>
      <c r="Z315" s="421"/>
      <c r="AA315" s="410">
        <f t="shared" si="1139"/>
        <v>0</v>
      </c>
      <c r="AB315" s="421"/>
      <c r="AC315" s="410">
        <f t="shared" si="1182"/>
        <v>0</v>
      </c>
      <c r="AD315" s="421"/>
      <c r="AE315" s="410">
        <f t="shared" si="1183"/>
        <v>0</v>
      </c>
      <c r="AF315" s="421"/>
      <c r="AG315" s="410">
        <f t="shared" si="1185"/>
        <v>0</v>
      </c>
      <c r="AH315" s="421"/>
      <c r="AI315" s="421"/>
      <c r="AJ315" s="453"/>
      <c r="AK315" s="421"/>
      <c r="AL315" s="410">
        <f t="shared" si="1143"/>
        <v>0</v>
      </c>
      <c r="AM315" s="421"/>
      <c r="AN315" s="410">
        <f t="shared" si="1187"/>
        <v>0</v>
      </c>
      <c r="AO315" s="421"/>
      <c r="AP315" s="410">
        <f t="shared" si="1189"/>
        <v>0</v>
      </c>
      <c r="AQ315" s="421"/>
      <c r="AR315" s="410">
        <f t="shared" si="1190"/>
        <v>0</v>
      </c>
    </row>
    <row r="316" spans="1:44" s="389" customFormat="1" hidden="1" x14ac:dyDescent="0.25">
      <c r="A316" s="454" t="s">
        <v>800</v>
      </c>
      <c r="B316" s="455"/>
      <c r="C316" s="455"/>
      <c r="D316" s="455"/>
      <c r="E316" s="455"/>
      <c r="F316" s="455"/>
      <c r="G316" s="455"/>
      <c r="H316" s="412">
        <v>170400</v>
      </c>
      <c r="I316" s="421"/>
      <c r="J316" s="410">
        <f t="shared" si="979"/>
        <v>170400</v>
      </c>
      <c r="K316" s="421"/>
      <c r="L316" s="410">
        <f t="shared" si="1239"/>
        <v>170400</v>
      </c>
      <c r="M316" s="421"/>
      <c r="N316" s="410">
        <f>L316+M316</f>
        <v>170400</v>
      </c>
      <c r="O316" s="421"/>
      <c r="P316" s="410">
        <f t="shared" si="1240"/>
        <v>170400</v>
      </c>
      <c r="Q316" s="421"/>
      <c r="R316" s="410">
        <f t="shared" si="1241"/>
        <v>170400</v>
      </c>
      <c r="S316" s="421"/>
      <c r="T316" s="410">
        <f t="shared" si="1242"/>
        <v>170400</v>
      </c>
      <c r="U316" s="421"/>
      <c r="V316" s="410">
        <f t="shared" si="1243"/>
        <v>170400</v>
      </c>
      <c r="W316" s="421"/>
      <c r="X316" s="410">
        <f t="shared" si="1244"/>
        <v>170400</v>
      </c>
      <c r="Y316" s="453"/>
      <c r="Z316" s="421"/>
      <c r="AA316" s="410">
        <f t="shared" si="1139"/>
        <v>0</v>
      </c>
      <c r="AB316" s="421"/>
      <c r="AC316" s="410">
        <f t="shared" si="1182"/>
        <v>0</v>
      </c>
      <c r="AD316" s="421"/>
      <c r="AE316" s="410">
        <f t="shared" si="1183"/>
        <v>0</v>
      </c>
      <c r="AF316" s="421"/>
      <c r="AG316" s="410">
        <f t="shared" si="1185"/>
        <v>0</v>
      </c>
      <c r="AH316" s="421"/>
      <c r="AI316" s="421"/>
      <c r="AJ316" s="453"/>
      <c r="AK316" s="421"/>
      <c r="AL316" s="410">
        <f t="shared" si="1143"/>
        <v>0</v>
      </c>
      <c r="AM316" s="421"/>
      <c r="AN316" s="410">
        <f t="shared" si="1187"/>
        <v>0</v>
      </c>
      <c r="AO316" s="421"/>
      <c r="AP316" s="410">
        <f t="shared" si="1189"/>
        <v>0</v>
      </c>
      <c r="AQ316" s="421"/>
      <c r="AR316" s="410">
        <f t="shared" si="1190"/>
        <v>0</v>
      </c>
    </row>
    <row r="317" spans="1:44" s="399" customFormat="1" hidden="1" x14ac:dyDescent="0.25">
      <c r="A317" s="456" t="s">
        <v>678</v>
      </c>
      <c r="B317" s="452">
        <f>SUM(B318:B320)</f>
        <v>88000</v>
      </c>
      <c r="C317" s="452">
        <v>772000</v>
      </c>
      <c r="D317" s="452">
        <f>B317+C317</f>
        <v>860000</v>
      </c>
      <c r="E317" s="452">
        <v>802300</v>
      </c>
      <c r="F317" s="452"/>
      <c r="G317" s="452"/>
      <c r="H317" s="404">
        <f t="shared" ref="H317:N317" si="1245">SUM(H318:H320)</f>
        <v>860000</v>
      </c>
      <c r="I317" s="404">
        <f t="shared" si="1245"/>
        <v>0</v>
      </c>
      <c r="J317" s="404">
        <f t="shared" si="1245"/>
        <v>860000</v>
      </c>
      <c r="K317" s="404">
        <f t="shared" si="1245"/>
        <v>0</v>
      </c>
      <c r="L317" s="404">
        <f t="shared" si="1245"/>
        <v>860000</v>
      </c>
      <c r="M317" s="404">
        <f t="shared" si="1245"/>
        <v>0</v>
      </c>
      <c r="N317" s="404">
        <f t="shared" si="1245"/>
        <v>860000</v>
      </c>
      <c r="O317" s="404"/>
      <c r="P317" s="404">
        <f t="shared" ref="P317" si="1246">SUM(P318:P320)</f>
        <v>860000</v>
      </c>
      <c r="Q317" s="404">
        <f>SUM(Q318:Q320)</f>
        <v>-17000</v>
      </c>
      <c r="R317" s="413">
        <f t="shared" si="1241"/>
        <v>843000</v>
      </c>
      <c r="S317" s="404">
        <f>S318+S319+S320</f>
        <v>-49297</v>
      </c>
      <c r="T317" s="413">
        <f t="shared" si="1242"/>
        <v>793703</v>
      </c>
      <c r="U317" s="404">
        <f>U318+U319+U320</f>
        <v>0</v>
      </c>
      <c r="V317" s="413">
        <f t="shared" si="1243"/>
        <v>793703</v>
      </c>
      <c r="W317" s="404">
        <f>W318+W319+W320</f>
        <v>0</v>
      </c>
      <c r="X317" s="413">
        <f t="shared" si="1244"/>
        <v>793703</v>
      </c>
      <c r="Y317" s="453">
        <f>E317+F317</f>
        <v>802300</v>
      </c>
      <c r="Z317" s="404">
        <f>SUM(Z318:Z320)</f>
        <v>0</v>
      </c>
      <c r="AA317" s="413">
        <f t="shared" si="1139"/>
        <v>802300</v>
      </c>
      <c r="AB317" s="404">
        <f>SUM(AB318:AB320)</f>
        <v>0</v>
      </c>
      <c r="AC317" s="413">
        <f t="shared" si="1182"/>
        <v>802300</v>
      </c>
      <c r="AD317" s="404">
        <f>SUM(AD318:AD320)</f>
        <v>0</v>
      </c>
      <c r="AE317" s="413">
        <f t="shared" si="1183"/>
        <v>802300</v>
      </c>
      <c r="AF317" s="404">
        <f>SUM(AF318:AF320)</f>
        <v>0</v>
      </c>
      <c r="AG317" s="413">
        <f t="shared" si="1185"/>
        <v>802300</v>
      </c>
      <c r="AH317" s="453">
        <v>400000</v>
      </c>
      <c r="AI317" s="453"/>
      <c r="AJ317" s="453">
        <f t="shared" si="1202"/>
        <v>400000</v>
      </c>
      <c r="AK317" s="404">
        <f>SUM(AK318:AK320)</f>
        <v>0</v>
      </c>
      <c r="AL317" s="413">
        <f t="shared" si="1143"/>
        <v>400000</v>
      </c>
      <c r="AM317" s="404">
        <f>SUM(AM318:AM320)</f>
        <v>0</v>
      </c>
      <c r="AN317" s="413">
        <f t="shared" si="1187"/>
        <v>400000</v>
      </c>
      <c r="AO317" s="404">
        <f>SUM(AO318:AO320)</f>
        <v>0</v>
      </c>
      <c r="AP317" s="413">
        <f t="shared" si="1189"/>
        <v>400000</v>
      </c>
      <c r="AQ317" s="404">
        <f>SUM(AQ318:AQ320)</f>
        <v>0</v>
      </c>
      <c r="AR317" s="413">
        <f t="shared" si="1190"/>
        <v>400000</v>
      </c>
    </row>
    <row r="318" spans="1:44" s="389" customFormat="1" hidden="1" x14ac:dyDescent="0.25">
      <c r="A318" s="454" t="s">
        <v>801</v>
      </c>
      <c r="B318" s="455"/>
      <c r="C318" s="455"/>
      <c r="D318" s="455"/>
      <c r="E318" s="455"/>
      <c r="F318" s="455"/>
      <c r="G318" s="455"/>
      <c r="H318" s="412">
        <v>210000</v>
      </c>
      <c r="I318" s="421"/>
      <c r="J318" s="410">
        <f t="shared" si="979"/>
        <v>210000</v>
      </c>
      <c r="K318" s="421"/>
      <c r="L318" s="410">
        <f t="shared" ref="L318:L320" si="1247">J318+K318</f>
        <v>210000</v>
      </c>
      <c r="M318" s="421"/>
      <c r="N318" s="410">
        <f>L318+M318</f>
        <v>210000</v>
      </c>
      <c r="O318" s="421"/>
      <c r="P318" s="410">
        <f t="shared" ref="P318:P320" si="1248">N318+O318</f>
        <v>210000</v>
      </c>
      <c r="Q318" s="421">
        <v>-17000</v>
      </c>
      <c r="R318" s="410">
        <f t="shared" si="1241"/>
        <v>193000</v>
      </c>
      <c r="S318" s="421">
        <f>-3297-44000</f>
        <v>-47297</v>
      </c>
      <c r="T318" s="410">
        <f t="shared" si="1242"/>
        <v>145703</v>
      </c>
      <c r="U318" s="421"/>
      <c r="V318" s="410">
        <f t="shared" si="1243"/>
        <v>145703</v>
      </c>
      <c r="W318" s="421"/>
      <c r="X318" s="410">
        <f t="shared" si="1244"/>
        <v>145703</v>
      </c>
      <c r="Y318" s="453"/>
      <c r="Z318" s="421"/>
      <c r="AA318" s="410">
        <f t="shared" si="1139"/>
        <v>0</v>
      </c>
      <c r="AB318" s="421"/>
      <c r="AC318" s="410">
        <f t="shared" si="1182"/>
        <v>0</v>
      </c>
      <c r="AD318" s="421"/>
      <c r="AE318" s="410">
        <f t="shared" si="1183"/>
        <v>0</v>
      </c>
      <c r="AF318" s="421"/>
      <c r="AG318" s="410">
        <f t="shared" si="1185"/>
        <v>0</v>
      </c>
      <c r="AH318" s="421"/>
      <c r="AI318" s="421"/>
      <c r="AJ318" s="453"/>
      <c r="AK318" s="421"/>
      <c r="AL318" s="410">
        <f t="shared" si="1143"/>
        <v>0</v>
      </c>
      <c r="AM318" s="421"/>
      <c r="AN318" s="410">
        <f t="shared" si="1187"/>
        <v>0</v>
      </c>
      <c r="AO318" s="421"/>
      <c r="AP318" s="410">
        <f t="shared" si="1189"/>
        <v>0</v>
      </c>
      <c r="AQ318" s="421"/>
      <c r="AR318" s="410">
        <f t="shared" si="1190"/>
        <v>0</v>
      </c>
    </row>
    <row r="319" spans="1:44" s="389" customFormat="1" hidden="1" x14ac:dyDescent="0.25">
      <c r="A319" s="454" t="s">
        <v>802</v>
      </c>
      <c r="B319" s="455"/>
      <c r="C319" s="455"/>
      <c r="D319" s="455"/>
      <c r="E319" s="455"/>
      <c r="F319" s="455"/>
      <c r="G319" s="455"/>
      <c r="H319" s="412">
        <v>288000</v>
      </c>
      <c r="I319" s="421"/>
      <c r="J319" s="410">
        <f t="shared" si="979"/>
        <v>288000</v>
      </c>
      <c r="K319" s="421"/>
      <c r="L319" s="410">
        <f t="shared" si="1247"/>
        <v>288000</v>
      </c>
      <c r="M319" s="421"/>
      <c r="N319" s="410">
        <f>L319+M319</f>
        <v>288000</v>
      </c>
      <c r="O319" s="421"/>
      <c r="P319" s="410">
        <f t="shared" si="1248"/>
        <v>288000</v>
      </c>
      <c r="Q319" s="421"/>
      <c r="R319" s="410">
        <f t="shared" si="1241"/>
        <v>288000</v>
      </c>
      <c r="S319" s="421"/>
      <c r="T319" s="410">
        <f t="shared" si="1242"/>
        <v>288000</v>
      </c>
      <c r="U319" s="421"/>
      <c r="V319" s="410">
        <f t="shared" si="1243"/>
        <v>288000</v>
      </c>
      <c r="W319" s="421"/>
      <c r="X319" s="410">
        <f t="shared" si="1244"/>
        <v>288000</v>
      </c>
      <c r="Y319" s="453"/>
      <c r="Z319" s="421"/>
      <c r="AA319" s="410">
        <f t="shared" si="1139"/>
        <v>0</v>
      </c>
      <c r="AB319" s="421"/>
      <c r="AC319" s="410">
        <f t="shared" si="1182"/>
        <v>0</v>
      </c>
      <c r="AD319" s="421"/>
      <c r="AE319" s="410">
        <f t="shared" si="1183"/>
        <v>0</v>
      </c>
      <c r="AF319" s="421"/>
      <c r="AG319" s="410">
        <f t="shared" si="1185"/>
        <v>0</v>
      </c>
      <c r="AH319" s="421"/>
      <c r="AI319" s="421"/>
      <c r="AJ319" s="453"/>
      <c r="AK319" s="421"/>
      <c r="AL319" s="410">
        <f t="shared" si="1143"/>
        <v>0</v>
      </c>
      <c r="AM319" s="421"/>
      <c r="AN319" s="410">
        <f t="shared" si="1187"/>
        <v>0</v>
      </c>
      <c r="AO319" s="421"/>
      <c r="AP319" s="410">
        <f t="shared" si="1189"/>
        <v>0</v>
      </c>
      <c r="AQ319" s="421"/>
      <c r="AR319" s="410">
        <f t="shared" si="1190"/>
        <v>0</v>
      </c>
    </row>
    <row r="320" spans="1:44" s="389" customFormat="1" hidden="1" x14ac:dyDescent="0.25">
      <c r="A320" s="454" t="s">
        <v>803</v>
      </c>
      <c r="B320" s="455">
        <v>88000</v>
      </c>
      <c r="C320" s="455"/>
      <c r="D320" s="455"/>
      <c r="E320" s="455"/>
      <c r="F320" s="455"/>
      <c r="G320" s="455"/>
      <c r="H320" s="412">
        <v>362000</v>
      </c>
      <c r="I320" s="421"/>
      <c r="J320" s="410">
        <f t="shared" si="979"/>
        <v>362000</v>
      </c>
      <c r="K320" s="421"/>
      <c r="L320" s="410">
        <f t="shared" si="1247"/>
        <v>362000</v>
      </c>
      <c r="M320" s="421"/>
      <c r="N320" s="410">
        <f>L320+M320</f>
        <v>362000</v>
      </c>
      <c r="O320" s="421"/>
      <c r="P320" s="410">
        <f t="shared" si="1248"/>
        <v>362000</v>
      </c>
      <c r="Q320" s="421"/>
      <c r="R320" s="410">
        <f t="shared" si="1241"/>
        <v>362000</v>
      </c>
      <c r="S320" s="421">
        <v>-2000</v>
      </c>
      <c r="T320" s="410">
        <f t="shared" si="1242"/>
        <v>360000</v>
      </c>
      <c r="U320" s="421"/>
      <c r="V320" s="410">
        <f t="shared" si="1243"/>
        <v>360000</v>
      </c>
      <c r="W320" s="421"/>
      <c r="X320" s="410">
        <f t="shared" si="1244"/>
        <v>360000</v>
      </c>
      <c r="Y320" s="453"/>
      <c r="Z320" s="421"/>
      <c r="AA320" s="410">
        <f t="shared" si="1139"/>
        <v>0</v>
      </c>
      <c r="AB320" s="421"/>
      <c r="AC320" s="410">
        <f t="shared" si="1182"/>
        <v>0</v>
      </c>
      <c r="AD320" s="421"/>
      <c r="AE320" s="410">
        <f t="shared" si="1183"/>
        <v>0</v>
      </c>
      <c r="AF320" s="421"/>
      <c r="AG320" s="410">
        <f t="shared" si="1185"/>
        <v>0</v>
      </c>
      <c r="AH320" s="421"/>
      <c r="AI320" s="421"/>
      <c r="AJ320" s="453"/>
      <c r="AK320" s="421"/>
      <c r="AL320" s="410">
        <f t="shared" si="1143"/>
        <v>0</v>
      </c>
      <c r="AM320" s="421"/>
      <c r="AN320" s="410">
        <f t="shared" si="1187"/>
        <v>0</v>
      </c>
      <c r="AO320" s="421"/>
      <c r="AP320" s="410">
        <f t="shared" si="1189"/>
        <v>0</v>
      </c>
      <c r="AQ320" s="421"/>
      <c r="AR320" s="410">
        <f t="shared" si="1190"/>
        <v>0</v>
      </c>
    </row>
    <row r="321" spans="1:44" s="399" customFormat="1" hidden="1" x14ac:dyDescent="0.25">
      <c r="A321" s="451" t="s">
        <v>457</v>
      </c>
      <c r="B321" s="452">
        <f>SUM(B322:B324)</f>
        <v>80000</v>
      </c>
      <c r="C321" s="452">
        <v>420000</v>
      </c>
      <c r="D321" s="452">
        <f>B321+C321</f>
        <v>500000</v>
      </c>
      <c r="E321" s="452">
        <v>490000</v>
      </c>
      <c r="F321" s="452"/>
      <c r="G321" s="452"/>
      <c r="H321" s="404">
        <f>SUM(H322:H324)</f>
        <v>500000</v>
      </c>
      <c r="I321" s="404">
        <f t="shared" ref="I321:Z321" si="1249">SUM(I322:I324)</f>
        <v>0</v>
      </c>
      <c r="J321" s="404">
        <f t="shared" si="1249"/>
        <v>500000</v>
      </c>
      <c r="K321" s="404">
        <f t="shared" ref="K321:L321" si="1250">SUM(K322:K324)</f>
        <v>0</v>
      </c>
      <c r="L321" s="404">
        <f t="shared" si="1250"/>
        <v>500000</v>
      </c>
      <c r="M321" s="404">
        <f t="shared" ref="M321:N321" si="1251">SUM(M322:M324)</f>
        <v>0</v>
      </c>
      <c r="N321" s="404">
        <f t="shared" si="1251"/>
        <v>500000</v>
      </c>
      <c r="O321" s="404"/>
      <c r="P321" s="404">
        <f t="shared" ref="P321:R321" si="1252">SUM(P322:P324)</f>
        <v>500000</v>
      </c>
      <c r="Q321" s="404">
        <f t="shared" si="1252"/>
        <v>61500</v>
      </c>
      <c r="R321" s="404">
        <f t="shared" si="1252"/>
        <v>561500</v>
      </c>
      <c r="S321" s="404">
        <f t="shared" ref="S321:T321" si="1253">SUM(S322:S324)</f>
        <v>0</v>
      </c>
      <c r="T321" s="404">
        <f t="shared" si="1253"/>
        <v>561500</v>
      </c>
      <c r="U321" s="404">
        <f t="shared" ref="U321:V321" si="1254">SUM(U322:U324)</f>
        <v>0</v>
      </c>
      <c r="V321" s="404">
        <f t="shared" si="1254"/>
        <v>561500</v>
      </c>
      <c r="W321" s="404">
        <f t="shared" ref="W321:X321" si="1255">SUM(W322:W324)</f>
        <v>0</v>
      </c>
      <c r="X321" s="404">
        <f t="shared" si="1255"/>
        <v>561500</v>
      </c>
      <c r="Y321" s="453">
        <f>E321+F321</f>
        <v>490000</v>
      </c>
      <c r="Z321" s="404">
        <f t="shared" si="1249"/>
        <v>0</v>
      </c>
      <c r="AA321" s="413">
        <f t="shared" si="1139"/>
        <v>490000</v>
      </c>
      <c r="AB321" s="404">
        <f t="shared" ref="AB321:AD321" si="1256">SUM(AB322:AB324)</f>
        <v>0</v>
      </c>
      <c r="AC321" s="413">
        <f t="shared" si="1182"/>
        <v>490000</v>
      </c>
      <c r="AD321" s="404">
        <f t="shared" si="1256"/>
        <v>0</v>
      </c>
      <c r="AE321" s="413">
        <f t="shared" si="1183"/>
        <v>490000</v>
      </c>
      <c r="AF321" s="404">
        <f t="shared" ref="AF321" si="1257">SUM(AF322:AF324)</f>
        <v>0</v>
      </c>
      <c r="AG321" s="413">
        <f t="shared" si="1185"/>
        <v>490000</v>
      </c>
      <c r="AH321" s="453">
        <v>100000</v>
      </c>
      <c r="AI321" s="453"/>
      <c r="AJ321" s="453">
        <f t="shared" si="1202"/>
        <v>100000</v>
      </c>
      <c r="AK321" s="404">
        <f t="shared" ref="AK321:AM321" si="1258">SUM(AK322:AK324)</f>
        <v>0</v>
      </c>
      <c r="AL321" s="413">
        <f t="shared" si="1143"/>
        <v>100000</v>
      </c>
      <c r="AM321" s="404">
        <f t="shared" si="1258"/>
        <v>0</v>
      </c>
      <c r="AN321" s="413">
        <f t="shared" si="1187"/>
        <v>100000</v>
      </c>
      <c r="AO321" s="404">
        <f t="shared" ref="AO321:AQ321" si="1259">SUM(AO322:AO324)</f>
        <v>0</v>
      </c>
      <c r="AP321" s="413">
        <f t="shared" si="1189"/>
        <v>100000</v>
      </c>
      <c r="AQ321" s="404">
        <f t="shared" si="1259"/>
        <v>0</v>
      </c>
      <c r="AR321" s="413">
        <f t="shared" si="1190"/>
        <v>100000</v>
      </c>
    </row>
    <row r="322" spans="1:44" s="389" customFormat="1" hidden="1" x14ac:dyDescent="0.25">
      <c r="A322" s="454" t="s">
        <v>804</v>
      </c>
      <c r="B322" s="455"/>
      <c r="C322" s="455"/>
      <c r="D322" s="455"/>
      <c r="E322" s="455"/>
      <c r="F322" s="455"/>
      <c r="G322" s="455"/>
      <c r="H322" s="412">
        <v>155200</v>
      </c>
      <c r="I322" s="421"/>
      <c r="J322" s="410">
        <f t="shared" ref="J322:J370" si="1260">H322+I322</f>
        <v>155200</v>
      </c>
      <c r="K322" s="421"/>
      <c r="L322" s="410">
        <f t="shared" ref="L322:L324" si="1261">J322+K322</f>
        <v>155200</v>
      </c>
      <c r="M322" s="421"/>
      <c r="N322" s="410">
        <f>L322+M322</f>
        <v>155200</v>
      </c>
      <c r="O322" s="421"/>
      <c r="P322" s="410">
        <f t="shared" ref="P322:P324" si="1262">N322+O322</f>
        <v>155200</v>
      </c>
      <c r="Q322" s="421">
        <v>49700</v>
      </c>
      <c r="R322" s="410">
        <f>P322+Q322</f>
        <v>204900</v>
      </c>
      <c r="S322" s="421"/>
      <c r="T322" s="410">
        <f>R322+S322</f>
        <v>204900</v>
      </c>
      <c r="U322" s="421"/>
      <c r="V322" s="410">
        <f>T322+U322</f>
        <v>204900</v>
      </c>
      <c r="W322" s="421"/>
      <c r="X322" s="410">
        <f>V322+W322</f>
        <v>204900</v>
      </c>
      <c r="Y322" s="453"/>
      <c r="Z322" s="421"/>
      <c r="AA322" s="410">
        <f t="shared" si="1139"/>
        <v>0</v>
      </c>
      <c r="AB322" s="421"/>
      <c r="AC322" s="410">
        <f t="shared" si="1182"/>
        <v>0</v>
      </c>
      <c r="AD322" s="421"/>
      <c r="AE322" s="410">
        <f t="shared" si="1183"/>
        <v>0</v>
      </c>
      <c r="AF322" s="421"/>
      <c r="AG322" s="410">
        <f t="shared" si="1185"/>
        <v>0</v>
      </c>
      <c r="AH322" s="421"/>
      <c r="AI322" s="421"/>
      <c r="AJ322" s="453"/>
      <c r="AK322" s="421"/>
      <c r="AL322" s="410">
        <f t="shared" si="1143"/>
        <v>0</v>
      </c>
      <c r="AM322" s="421"/>
      <c r="AN322" s="410">
        <f t="shared" si="1187"/>
        <v>0</v>
      </c>
      <c r="AO322" s="421"/>
      <c r="AP322" s="410">
        <f t="shared" si="1189"/>
        <v>0</v>
      </c>
      <c r="AQ322" s="421"/>
      <c r="AR322" s="410">
        <f t="shared" si="1190"/>
        <v>0</v>
      </c>
    </row>
    <row r="323" spans="1:44" s="389" customFormat="1" hidden="1" x14ac:dyDescent="0.25">
      <c r="A323" s="454" t="s">
        <v>805</v>
      </c>
      <c r="B323" s="455"/>
      <c r="C323" s="455"/>
      <c r="D323" s="455"/>
      <c r="E323" s="455"/>
      <c r="F323" s="455"/>
      <c r="G323" s="455"/>
      <c r="H323" s="412">
        <v>224800</v>
      </c>
      <c r="I323" s="421"/>
      <c r="J323" s="410">
        <f t="shared" si="1260"/>
        <v>224800</v>
      </c>
      <c r="K323" s="421"/>
      <c r="L323" s="410">
        <f t="shared" si="1261"/>
        <v>224800</v>
      </c>
      <c r="M323" s="421"/>
      <c r="N323" s="410">
        <f>L323+M323</f>
        <v>224800</v>
      </c>
      <c r="O323" s="421"/>
      <c r="P323" s="410">
        <f t="shared" si="1262"/>
        <v>224800</v>
      </c>
      <c r="Q323" s="421">
        <v>-70200</v>
      </c>
      <c r="R323" s="410">
        <f>P323+Q323</f>
        <v>154600</v>
      </c>
      <c r="S323" s="421"/>
      <c r="T323" s="410">
        <f>R323+S323</f>
        <v>154600</v>
      </c>
      <c r="U323" s="421"/>
      <c r="V323" s="410">
        <f>T323+U323</f>
        <v>154600</v>
      </c>
      <c r="W323" s="421"/>
      <c r="X323" s="410">
        <f>V323+W323</f>
        <v>154600</v>
      </c>
      <c r="Y323" s="453"/>
      <c r="Z323" s="421"/>
      <c r="AA323" s="410">
        <f t="shared" si="1139"/>
        <v>0</v>
      </c>
      <c r="AB323" s="421"/>
      <c r="AC323" s="410">
        <f t="shared" si="1182"/>
        <v>0</v>
      </c>
      <c r="AD323" s="421"/>
      <c r="AE323" s="410">
        <f t="shared" si="1183"/>
        <v>0</v>
      </c>
      <c r="AF323" s="421"/>
      <c r="AG323" s="410">
        <f t="shared" si="1185"/>
        <v>0</v>
      </c>
      <c r="AH323" s="421"/>
      <c r="AI323" s="421"/>
      <c r="AJ323" s="453"/>
      <c r="AK323" s="421"/>
      <c r="AL323" s="410">
        <f t="shared" si="1143"/>
        <v>0</v>
      </c>
      <c r="AM323" s="421"/>
      <c r="AN323" s="410">
        <f t="shared" si="1187"/>
        <v>0</v>
      </c>
      <c r="AO323" s="421"/>
      <c r="AP323" s="410">
        <f t="shared" si="1189"/>
        <v>0</v>
      </c>
      <c r="AQ323" s="421"/>
      <c r="AR323" s="410">
        <f t="shared" si="1190"/>
        <v>0</v>
      </c>
    </row>
    <row r="324" spans="1:44" s="389" customFormat="1" hidden="1" x14ac:dyDescent="0.25">
      <c r="A324" s="454" t="s">
        <v>806</v>
      </c>
      <c r="B324" s="455">
        <v>80000</v>
      </c>
      <c r="C324" s="455"/>
      <c r="D324" s="455"/>
      <c r="E324" s="455"/>
      <c r="F324" s="455"/>
      <c r="G324" s="455"/>
      <c r="H324" s="412">
        <v>120000</v>
      </c>
      <c r="I324" s="421"/>
      <c r="J324" s="410">
        <f t="shared" si="1260"/>
        <v>120000</v>
      </c>
      <c r="K324" s="421"/>
      <c r="L324" s="410">
        <f t="shared" si="1261"/>
        <v>120000</v>
      </c>
      <c r="M324" s="421"/>
      <c r="N324" s="410">
        <f>L324+M324</f>
        <v>120000</v>
      </c>
      <c r="O324" s="421"/>
      <c r="P324" s="410">
        <f t="shared" si="1262"/>
        <v>120000</v>
      </c>
      <c r="Q324" s="421">
        <v>82000</v>
      </c>
      <c r="R324" s="410">
        <f>P324+Q324</f>
        <v>202000</v>
      </c>
      <c r="S324" s="421"/>
      <c r="T324" s="410">
        <f>R324+S324</f>
        <v>202000</v>
      </c>
      <c r="U324" s="421"/>
      <c r="V324" s="410">
        <f>T324+U324</f>
        <v>202000</v>
      </c>
      <c r="W324" s="421"/>
      <c r="X324" s="410">
        <f>V324+W324</f>
        <v>202000</v>
      </c>
      <c r="Y324" s="453"/>
      <c r="Z324" s="421"/>
      <c r="AA324" s="410">
        <f t="shared" si="1139"/>
        <v>0</v>
      </c>
      <c r="AB324" s="421"/>
      <c r="AC324" s="410">
        <f t="shared" si="1182"/>
        <v>0</v>
      </c>
      <c r="AD324" s="421"/>
      <c r="AE324" s="410">
        <f t="shared" si="1183"/>
        <v>0</v>
      </c>
      <c r="AF324" s="421"/>
      <c r="AG324" s="410">
        <f t="shared" si="1185"/>
        <v>0</v>
      </c>
      <c r="AH324" s="421"/>
      <c r="AI324" s="421"/>
      <c r="AJ324" s="453"/>
      <c r="AK324" s="421"/>
      <c r="AL324" s="410">
        <f t="shared" si="1143"/>
        <v>0</v>
      </c>
      <c r="AM324" s="421"/>
      <c r="AN324" s="410">
        <f t="shared" si="1187"/>
        <v>0</v>
      </c>
      <c r="AO324" s="421"/>
      <c r="AP324" s="410">
        <f t="shared" si="1189"/>
        <v>0</v>
      </c>
      <c r="AQ324" s="421"/>
      <c r="AR324" s="410">
        <f t="shared" si="1190"/>
        <v>0</v>
      </c>
    </row>
    <row r="325" spans="1:44" s="399" customFormat="1" hidden="1" x14ac:dyDescent="0.25">
      <c r="A325" s="451" t="s">
        <v>679</v>
      </c>
      <c r="B325" s="452"/>
      <c r="C325" s="452">
        <v>700000</v>
      </c>
      <c r="D325" s="452">
        <f>B325+C325</f>
        <v>700000</v>
      </c>
      <c r="E325" s="452">
        <v>500000</v>
      </c>
      <c r="F325" s="452"/>
      <c r="G325" s="452"/>
      <c r="H325" s="404">
        <f t="shared" ref="H325:N325" si="1263">SUM(H326:H329)</f>
        <v>700000</v>
      </c>
      <c r="I325" s="404">
        <f t="shared" si="1263"/>
        <v>0</v>
      </c>
      <c r="J325" s="404">
        <f t="shared" si="1263"/>
        <v>700000</v>
      </c>
      <c r="K325" s="404">
        <f t="shared" si="1263"/>
        <v>0</v>
      </c>
      <c r="L325" s="404">
        <f t="shared" si="1263"/>
        <v>700000</v>
      </c>
      <c r="M325" s="404">
        <f t="shared" si="1263"/>
        <v>0</v>
      </c>
      <c r="N325" s="404">
        <f t="shared" si="1263"/>
        <v>700000</v>
      </c>
      <c r="O325" s="404"/>
      <c r="P325" s="404">
        <f t="shared" ref="P325:R325" si="1264">SUM(P326:P329)</f>
        <v>700000</v>
      </c>
      <c r="Q325" s="404">
        <f t="shared" si="1264"/>
        <v>90600</v>
      </c>
      <c r="R325" s="404">
        <f t="shared" si="1264"/>
        <v>790600</v>
      </c>
      <c r="S325" s="404">
        <f t="shared" ref="S325:T325" si="1265">SUM(S326:S329)</f>
        <v>0</v>
      </c>
      <c r="T325" s="404">
        <f t="shared" si="1265"/>
        <v>790600</v>
      </c>
      <c r="U325" s="404">
        <f t="shared" ref="U325:V325" si="1266">SUM(U326:U329)</f>
        <v>0</v>
      </c>
      <c r="V325" s="404">
        <f t="shared" si="1266"/>
        <v>790600</v>
      </c>
      <c r="W325" s="404">
        <f t="shared" ref="W325:X325" si="1267">SUM(W326:W329)</f>
        <v>0</v>
      </c>
      <c r="X325" s="404">
        <f t="shared" si="1267"/>
        <v>790600</v>
      </c>
      <c r="Y325" s="453">
        <f>E325+F325</f>
        <v>500000</v>
      </c>
      <c r="Z325" s="404">
        <f>SUM(Z326:Z329)</f>
        <v>0</v>
      </c>
      <c r="AA325" s="413">
        <f t="shared" si="1139"/>
        <v>500000</v>
      </c>
      <c r="AB325" s="404">
        <f>SUM(AB326:AB329)</f>
        <v>0</v>
      </c>
      <c r="AC325" s="413">
        <f t="shared" si="1182"/>
        <v>500000</v>
      </c>
      <c r="AD325" s="404">
        <f>SUM(AD326:AD329)</f>
        <v>0</v>
      </c>
      <c r="AE325" s="413">
        <f t="shared" si="1183"/>
        <v>500000</v>
      </c>
      <c r="AF325" s="404">
        <f>SUM(AF326:AF329)</f>
        <v>0</v>
      </c>
      <c r="AG325" s="413">
        <f t="shared" si="1185"/>
        <v>500000</v>
      </c>
      <c r="AH325" s="453">
        <v>416800</v>
      </c>
      <c r="AI325" s="453"/>
      <c r="AJ325" s="453">
        <f t="shared" si="1202"/>
        <v>416800</v>
      </c>
      <c r="AK325" s="404">
        <f>SUM(AK326:AK329)</f>
        <v>0</v>
      </c>
      <c r="AL325" s="413">
        <f t="shared" si="1143"/>
        <v>416800</v>
      </c>
      <c r="AM325" s="404">
        <f>SUM(AM326:AM329)</f>
        <v>0</v>
      </c>
      <c r="AN325" s="413">
        <f t="shared" si="1187"/>
        <v>416800</v>
      </c>
      <c r="AO325" s="404">
        <f>SUM(AO326:AO329)</f>
        <v>0</v>
      </c>
      <c r="AP325" s="413">
        <f t="shared" si="1189"/>
        <v>416800</v>
      </c>
      <c r="AQ325" s="404">
        <f>SUM(AQ326:AQ329)</f>
        <v>0</v>
      </c>
      <c r="AR325" s="413">
        <f t="shared" si="1190"/>
        <v>416800</v>
      </c>
    </row>
    <row r="326" spans="1:44" s="389" customFormat="1" hidden="1" x14ac:dyDescent="0.25">
      <c r="A326" s="454" t="s">
        <v>807</v>
      </c>
      <c r="B326" s="455"/>
      <c r="C326" s="455"/>
      <c r="D326" s="455"/>
      <c r="E326" s="455"/>
      <c r="F326" s="455"/>
      <c r="G326" s="455"/>
      <c r="H326" s="412">
        <v>64000</v>
      </c>
      <c r="I326" s="421"/>
      <c r="J326" s="410">
        <f t="shared" si="1260"/>
        <v>64000</v>
      </c>
      <c r="K326" s="421"/>
      <c r="L326" s="410">
        <f t="shared" ref="L326:L329" si="1268">J326+K326</f>
        <v>64000</v>
      </c>
      <c r="M326" s="421"/>
      <c r="N326" s="410">
        <f>L326+M326</f>
        <v>64000</v>
      </c>
      <c r="O326" s="421"/>
      <c r="P326" s="410">
        <f t="shared" ref="P326:P329" si="1269">N326+O326</f>
        <v>64000</v>
      </c>
      <c r="Q326" s="421">
        <v>63400</v>
      </c>
      <c r="R326" s="410">
        <f>P326+Q326</f>
        <v>127400</v>
      </c>
      <c r="S326" s="421"/>
      <c r="T326" s="410">
        <f>R326+S326</f>
        <v>127400</v>
      </c>
      <c r="U326" s="421"/>
      <c r="V326" s="410">
        <f>T326+U326</f>
        <v>127400</v>
      </c>
      <c r="W326" s="421"/>
      <c r="X326" s="410">
        <f>V326+W326</f>
        <v>127400</v>
      </c>
      <c r="Y326" s="453"/>
      <c r="Z326" s="421"/>
      <c r="AA326" s="410">
        <f t="shared" si="1139"/>
        <v>0</v>
      </c>
      <c r="AB326" s="421"/>
      <c r="AC326" s="410">
        <f t="shared" si="1182"/>
        <v>0</v>
      </c>
      <c r="AD326" s="421"/>
      <c r="AE326" s="410">
        <f t="shared" si="1183"/>
        <v>0</v>
      </c>
      <c r="AF326" s="421"/>
      <c r="AG326" s="410">
        <f t="shared" si="1185"/>
        <v>0</v>
      </c>
      <c r="AH326" s="421"/>
      <c r="AI326" s="421"/>
      <c r="AJ326" s="453"/>
      <c r="AK326" s="421"/>
      <c r="AL326" s="410">
        <f t="shared" si="1143"/>
        <v>0</v>
      </c>
      <c r="AM326" s="421"/>
      <c r="AN326" s="410">
        <f t="shared" si="1187"/>
        <v>0</v>
      </c>
      <c r="AO326" s="421"/>
      <c r="AP326" s="410">
        <f t="shared" si="1189"/>
        <v>0</v>
      </c>
      <c r="AQ326" s="421"/>
      <c r="AR326" s="410">
        <f t="shared" si="1190"/>
        <v>0</v>
      </c>
    </row>
    <row r="327" spans="1:44" s="389" customFormat="1" hidden="1" x14ac:dyDescent="0.25">
      <c r="A327" s="454" t="s">
        <v>808</v>
      </c>
      <c r="B327" s="455"/>
      <c r="C327" s="455"/>
      <c r="D327" s="455"/>
      <c r="E327" s="455"/>
      <c r="F327" s="455"/>
      <c r="G327" s="455"/>
      <c r="H327" s="412">
        <v>104800</v>
      </c>
      <c r="I327" s="421"/>
      <c r="J327" s="410">
        <f t="shared" si="1260"/>
        <v>104800</v>
      </c>
      <c r="K327" s="421"/>
      <c r="L327" s="410">
        <f t="shared" si="1268"/>
        <v>104800</v>
      </c>
      <c r="M327" s="421"/>
      <c r="N327" s="410">
        <f>L327+M327</f>
        <v>104800</v>
      </c>
      <c r="O327" s="421"/>
      <c r="P327" s="410">
        <f t="shared" si="1269"/>
        <v>104800</v>
      </c>
      <c r="Q327" s="421"/>
      <c r="R327" s="410">
        <f>P327+Q327</f>
        <v>104800</v>
      </c>
      <c r="S327" s="421"/>
      <c r="T327" s="410">
        <f>R327+S327</f>
        <v>104800</v>
      </c>
      <c r="U327" s="421"/>
      <c r="V327" s="410">
        <f>T327+U327</f>
        <v>104800</v>
      </c>
      <c r="W327" s="421"/>
      <c r="X327" s="410">
        <f>V327+W327</f>
        <v>104800</v>
      </c>
      <c r="Y327" s="453"/>
      <c r="Z327" s="421"/>
      <c r="AA327" s="410">
        <f t="shared" si="1139"/>
        <v>0</v>
      </c>
      <c r="AB327" s="421"/>
      <c r="AC327" s="410">
        <f t="shared" si="1182"/>
        <v>0</v>
      </c>
      <c r="AD327" s="421"/>
      <c r="AE327" s="410">
        <f t="shared" si="1183"/>
        <v>0</v>
      </c>
      <c r="AF327" s="421"/>
      <c r="AG327" s="410">
        <f t="shared" si="1185"/>
        <v>0</v>
      </c>
      <c r="AH327" s="421"/>
      <c r="AI327" s="421"/>
      <c r="AJ327" s="453"/>
      <c r="AK327" s="421"/>
      <c r="AL327" s="410">
        <f t="shared" si="1143"/>
        <v>0</v>
      </c>
      <c r="AM327" s="421"/>
      <c r="AN327" s="410">
        <f t="shared" si="1187"/>
        <v>0</v>
      </c>
      <c r="AO327" s="421"/>
      <c r="AP327" s="410">
        <f t="shared" si="1189"/>
        <v>0</v>
      </c>
      <c r="AQ327" s="421"/>
      <c r="AR327" s="410">
        <f t="shared" si="1190"/>
        <v>0</v>
      </c>
    </row>
    <row r="328" spans="1:44" s="389" customFormat="1" hidden="1" x14ac:dyDescent="0.25">
      <c r="A328" s="454" t="s">
        <v>809</v>
      </c>
      <c r="B328" s="455"/>
      <c r="C328" s="455"/>
      <c r="D328" s="455"/>
      <c r="E328" s="455"/>
      <c r="F328" s="455"/>
      <c r="G328" s="455"/>
      <c r="H328" s="412">
        <v>256000</v>
      </c>
      <c r="I328" s="421"/>
      <c r="J328" s="410">
        <f t="shared" si="1260"/>
        <v>256000</v>
      </c>
      <c r="K328" s="421"/>
      <c r="L328" s="410">
        <f t="shared" si="1268"/>
        <v>256000</v>
      </c>
      <c r="M328" s="421"/>
      <c r="N328" s="410">
        <f>L328+M328</f>
        <v>256000</v>
      </c>
      <c r="O328" s="421"/>
      <c r="P328" s="410">
        <f t="shared" si="1269"/>
        <v>256000</v>
      </c>
      <c r="Q328" s="421">
        <v>2000</v>
      </c>
      <c r="R328" s="410">
        <f>P328+Q328</f>
        <v>258000</v>
      </c>
      <c r="S328" s="421"/>
      <c r="T328" s="410">
        <f>R328+S328</f>
        <v>258000</v>
      </c>
      <c r="U328" s="421"/>
      <c r="V328" s="410">
        <f>T328+U328</f>
        <v>258000</v>
      </c>
      <c r="W328" s="421"/>
      <c r="X328" s="410">
        <f>V328+W328</f>
        <v>258000</v>
      </c>
      <c r="Y328" s="453"/>
      <c r="Z328" s="421"/>
      <c r="AA328" s="410">
        <f t="shared" si="1139"/>
        <v>0</v>
      </c>
      <c r="AB328" s="421"/>
      <c r="AC328" s="410">
        <f t="shared" si="1182"/>
        <v>0</v>
      </c>
      <c r="AD328" s="421"/>
      <c r="AE328" s="410">
        <f t="shared" si="1183"/>
        <v>0</v>
      </c>
      <c r="AF328" s="421"/>
      <c r="AG328" s="410">
        <f t="shared" si="1185"/>
        <v>0</v>
      </c>
      <c r="AH328" s="421"/>
      <c r="AI328" s="421"/>
      <c r="AJ328" s="453"/>
      <c r="AK328" s="421"/>
      <c r="AL328" s="410">
        <f t="shared" si="1143"/>
        <v>0</v>
      </c>
      <c r="AM328" s="421"/>
      <c r="AN328" s="410">
        <f t="shared" si="1187"/>
        <v>0</v>
      </c>
      <c r="AO328" s="421"/>
      <c r="AP328" s="410">
        <f t="shared" si="1189"/>
        <v>0</v>
      </c>
      <c r="AQ328" s="421"/>
      <c r="AR328" s="410">
        <f t="shared" si="1190"/>
        <v>0</v>
      </c>
    </row>
    <row r="329" spans="1:44" s="389" customFormat="1" hidden="1" x14ac:dyDescent="0.25">
      <c r="A329" s="454" t="s">
        <v>810</v>
      </c>
      <c r="B329" s="455"/>
      <c r="C329" s="455"/>
      <c r="D329" s="455"/>
      <c r="E329" s="455"/>
      <c r="F329" s="455"/>
      <c r="G329" s="455"/>
      <c r="H329" s="412">
        <v>275200</v>
      </c>
      <c r="I329" s="421"/>
      <c r="J329" s="410">
        <f t="shared" si="1260"/>
        <v>275200</v>
      </c>
      <c r="K329" s="421"/>
      <c r="L329" s="410">
        <f t="shared" si="1268"/>
        <v>275200</v>
      </c>
      <c r="M329" s="421"/>
      <c r="N329" s="410">
        <f>L329+M329</f>
        <v>275200</v>
      </c>
      <c r="O329" s="421"/>
      <c r="P329" s="410">
        <f t="shared" si="1269"/>
        <v>275200</v>
      </c>
      <c r="Q329" s="421">
        <v>25200</v>
      </c>
      <c r="R329" s="410">
        <f>P329+Q329</f>
        <v>300400</v>
      </c>
      <c r="S329" s="421"/>
      <c r="T329" s="410">
        <f>R329+S329</f>
        <v>300400</v>
      </c>
      <c r="U329" s="421"/>
      <c r="V329" s="410">
        <f>T329+U329</f>
        <v>300400</v>
      </c>
      <c r="W329" s="421"/>
      <c r="X329" s="410">
        <f>V329+W329</f>
        <v>300400</v>
      </c>
      <c r="Y329" s="453"/>
      <c r="Z329" s="421"/>
      <c r="AA329" s="410">
        <f t="shared" si="1139"/>
        <v>0</v>
      </c>
      <c r="AB329" s="421"/>
      <c r="AC329" s="410">
        <f t="shared" si="1182"/>
        <v>0</v>
      </c>
      <c r="AD329" s="421"/>
      <c r="AE329" s="410">
        <f t="shared" si="1183"/>
        <v>0</v>
      </c>
      <c r="AF329" s="421"/>
      <c r="AG329" s="410">
        <f t="shared" si="1185"/>
        <v>0</v>
      </c>
      <c r="AH329" s="421"/>
      <c r="AI329" s="421"/>
      <c r="AJ329" s="453"/>
      <c r="AK329" s="421"/>
      <c r="AL329" s="410">
        <f t="shared" si="1143"/>
        <v>0</v>
      </c>
      <c r="AM329" s="421"/>
      <c r="AN329" s="410">
        <f t="shared" si="1187"/>
        <v>0</v>
      </c>
      <c r="AO329" s="421"/>
      <c r="AP329" s="410">
        <f t="shared" si="1189"/>
        <v>0</v>
      </c>
      <c r="AQ329" s="421"/>
      <c r="AR329" s="410">
        <f t="shared" si="1190"/>
        <v>0</v>
      </c>
    </row>
    <row r="330" spans="1:44" s="399" customFormat="1" hidden="1" x14ac:dyDescent="0.25">
      <c r="A330" s="451" t="s">
        <v>461</v>
      </c>
      <c r="B330" s="452"/>
      <c r="C330" s="452">
        <f t="shared" ref="C330:D330" si="1270">SUM(C331:C333)</f>
        <v>568000</v>
      </c>
      <c r="D330" s="452">
        <f t="shared" si="1270"/>
        <v>568000</v>
      </c>
      <c r="E330" s="452">
        <v>368000</v>
      </c>
      <c r="F330" s="452"/>
      <c r="G330" s="452"/>
      <c r="H330" s="404">
        <f>SUM(H331:H333)</f>
        <v>568000</v>
      </c>
      <c r="I330" s="404">
        <f t="shared" ref="I330:Z330" si="1271">SUM(I331:I333)</f>
        <v>0</v>
      </c>
      <c r="J330" s="404">
        <f t="shared" si="1271"/>
        <v>568000</v>
      </c>
      <c r="K330" s="404">
        <f t="shared" ref="K330:L330" si="1272">SUM(K331:K333)</f>
        <v>0</v>
      </c>
      <c r="L330" s="404">
        <f t="shared" si="1272"/>
        <v>568000</v>
      </c>
      <c r="M330" s="404">
        <f t="shared" ref="M330:N330" si="1273">SUM(M331:M333)</f>
        <v>0</v>
      </c>
      <c r="N330" s="404">
        <f t="shared" si="1273"/>
        <v>568000</v>
      </c>
      <c r="O330" s="404"/>
      <c r="P330" s="404">
        <f t="shared" ref="P330:R330" si="1274">SUM(P331:P333)</f>
        <v>568000</v>
      </c>
      <c r="Q330" s="404">
        <f t="shared" si="1274"/>
        <v>298300</v>
      </c>
      <c r="R330" s="404">
        <f t="shared" si="1274"/>
        <v>866300</v>
      </c>
      <c r="S330" s="404">
        <f t="shared" ref="S330:T330" si="1275">SUM(S331:S333)</f>
        <v>84866</v>
      </c>
      <c r="T330" s="404">
        <f t="shared" si="1275"/>
        <v>951166</v>
      </c>
      <c r="U330" s="404">
        <f t="shared" ref="U330:V330" si="1276">SUM(U331:U333)</f>
        <v>0</v>
      </c>
      <c r="V330" s="404">
        <f t="shared" si="1276"/>
        <v>951166</v>
      </c>
      <c r="W330" s="404">
        <f t="shared" ref="W330:X330" si="1277">SUM(W331:W333)</f>
        <v>0</v>
      </c>
      <c r="X330" s="404">
        <f t="shared" si="1277"/>
        <v>951166</v>
      </c>
      <c r="Y330" s="453">
        <f>E330+F330</f>
        <v>368000</v>
      </c>
      <c r="Z330" s="404">
        <f t="shared" si="1271"/>
        <v>0</v>
      </c>
      <c r="AA330" s="413">
        <f t="shared" si="1139"/>
        <v>368000</v>
      </c>
      <c r="AB330" s="404">
        <f t="shared" ref="AB330:AD330" si="1278">SUM(AB331:AB333)</f>
        <v>0</v>
      </c>
      <c r="AC330" s="413">
        <f t="shared" si="1182"/>
        <v>368000</v>
      </c>
      <c r="AD330" s="404">
        <f t="shared" si="1278"/>
        <v>0</v>
      </c>
      <c r="AE330" s="413">
        <f t="shared" si="1183"/>
        <v>368000</v>
      </c>
      <c r="AF330" s="404">
        <f t="shared" ref="AF330" si="1279">SUM(AF331:AF333)</f>
        <v>0</v>
      </c>
      <c r="AG330" s="413">
        <f t="shared" si="1185"/>
        <v>368000</v>
      </c>
      <c r="AH330" s="453">
        <v>200000</v>
      </c>
      <c r="AI330" s="453"/>
      <c r="AJ330" s="453">
        <f t="shared" si="1202"/>
        <v>200000</v>
      </c>
      <c r="AK330" s="404">
        <f t="shared" ref="AK330:AM330" si="1280">SUM(AK331:AK333)</f>
        <v>0</v>
      </c>
      <c r="AL330" s="413">
        <f t="shared" si="1143"/>
        <v>200000</v>
      </c>
      <c r="AM330" s="404">
        <f t="shared" si="1280"/>
        <v>0</v>
      </c>
      <c r="AN330" s="413">
        <f t="shared" si="1187"/>
        <v>200000</v>
      </c>
      <c r="AO330" s="404">
        <f t="shared" ref="AO330:AQ330" si="1281">SUM(AO331:AO333)</f>
        <v>0</v>
      </c>
      <c r="AP330" s="413">
        <f t="shared" si="1189"/>
        <v>200000</v>
      </c>
      <c r="AQ330" s="404">
        <f t="shared" si="1281"/>
        <v>0</v>
      </c>
      <c r="AR330" s="413">
        <f t="shared" si="1190"/>
        <v>200000</v>
      </c>
    </row>
    <row r="331" spans="1:44" s="389" customFormat="1" hidden="1" x14ac:dyDescent="0.25">
      <c r="A331" s="454" t="s">
        <v>811</v>
      </c>
      <c r="B331" s="455"/>
      <c r="C331" s="455"/>
      <c r="D331" s="455"/>
      <c r="E331" s="455"/>
      <c r="F331" s="455"/>
      <c r="G331" s="455"/>
      <c r="H331" s="412">
        <v>160000</v>
      </c>
      <c r="I331" s="421"/>
      <c r="J331" s="410">
        <f t="shared" si="1260"/>
        <v>160000</v>
      </c>
      <c r="K331" s="421"/>
      <c r="L331" s="410">
        <f t="shared" ref="L331:L333" si="1282">J331+K331</f>
        <v>160000</v>
      </c>
      <c r="M331" s="421"/>
      <c r="N331" s="410">
        <f>L331+M331</f>
        <v>160000</v>
      </c>
      <c r="O331" s="421"/>
      <c r="P331" s="410">
        <f t="shared" ref="P331:P333" si="1283">N331+O331</f>
        <v>160000</v>
      </c>
      <c r="Q331" s="421">
        <v>70900</v>
      </c>
      <c r="R331" s="410">
        <f>P331+Q331</f>
        <v>230900</v>
      </c>
      <c r="S331" s="421">
        <f>84866</f>
        <v>84866</v>
      </c>
      <c r="T331" s="410">
        <f>R331+S331</f>
        <v>315766</v>
      </c>
      <c r="U331" s="421"/>
      <c r="V331" s="410">
        <f>T331+U331</f>
        <v>315766</v>
      </c>
      <c r="W331" s="421"/>
      <c r="X331" s="410">
        <f>V331+W331</f>
        <v>315766</v>
      </c>
      <c r="Y331" s="453"/>
      <c r="Z331" s="421"/>
      <c r="AA331" s="410">
        <f t="shared" si="1139"/>
        <v>0</v>
      </c>
      <c r="AB331" s="421"/>
      <c r="AC331" s="410">
        <f t="shared" si="1182"/>
        <v>0</v>
      </c>
      <c r="AD331" s="421"/>
      <c r="AE331" s="410">
        <f t="shared" si="1183"/>
        <v>0</v>
      </c>
      <c r="AF331" s="421"/>
      <c r="AG331" s="410">
        <f t="shared" si="1185"/>
        <v>0</v>
      </c>
      <c r="AH331" s="421"/>
      <c r="AI331" s="421"/>
      <c r="AJ331" s="453"/>
      <c r="AK331" s="421"/>
      <c r="AL331" s="410">
        <f t="shared" si="1143"/>
        <v>0</v>
      </c>
      <c r="AM331" s="421"/>
      <c r="AN331" s="410">
        <f t="shared" si="1187"/>
        <v>0</v>
      </c>
      <c r="AO331" s="421"/>
      <c r="AP331" s="410">
        <f t="shared" si="1189"/>
        <v>0</v>
      </c>
      <c r="AQ331" s="421"/>
      <c r="AR331" s="410">
        <f t="shared" si="1190"/>
        <v>0</v>
      </c>
    </row>
    <row r="332" spans="1:44" s="389" customFormat="1" hidden="1" x14ac:dyDescent="0.25">
      <c r="A332" s="454" t="s">
        <v>812</v>
      </c>
      <c r="B332" s="455"/>
      <c r="C332" s="455">
        <v>376000</v>
      </c>
      <c r="D332" s="455">
        <f t="shared" ref="D332:D337" si="1284">B332+C332</f>
        <v>376000</v>
      </c>
      <c r="E332" s="455"/>
      <c r="F332" s="455"/>
      <c r="G332" s="455"/>
      <c r="H332" s="412">
        <v>228800</v>
      </c>
      <c r="I332" s="421"/>
      <c r="J332" s="410">
        <f t="shared" si="1260"/>
        <v>228800</v>
      </c>
      <c r="K332" s="421"/>
      <c r="L332" s="410">
        <f t="shared" si="1282"/>
        <v>228800</v>
      </c>
      <c r="M332" s="421"/>
      <c r="N332" s="410">
        <f>L332+M332</f>
        <v>228800</v>
      </c>
      <c r="O332" s="421"/>
      <c r="P332" s="410">
        <f t="shared" si="1283"/>
        <v>228800</v>
      </c>
      <c r="Q332" s="421">
        <v>138900</v>
      </c>
      <c r="R332" s="410">
        <f>P332+Q332</f>
        <v>367700</v>
      </c>
      <c r="S332" s="421"/>
      <c r="T332" s="410">
        <f>R332+S332</f>
        <v>367700</v>
      </c>
      <c r="U332" s="421"/>
      <c r="V332" s="410">
        <f>T332+U332</f>
        <v>367700</v>
      </c>
      <c r="W332" s="421"/>
      <c r="X332" s="410">
        <f>V332+W332</f>
        <v>367700</v>
      </c>
      <c r="Y332" s="453"/>
      <c r="Z332" s="421"/>
      <c r="AA332" s="410">
        <f t="shared" si="1139"/>
        <v>0</v>
      </c>
      <c r="AB332" s="421"/>
      <c r="AC332" s="410">
        <f t="shared" si="1182"/>
        <v>0</v>
      </c>
      <c r="AD332" s="421"/>
      <c r="AE332" s="410">
        <f t="shared" si="1183"/>
        <v>0</v>
      </c>
      <c r="AF332" s="421"/>
      <c r="AG332" s="410">
        <f t="shared" si="1185"/>
        <v>0</v>
      </c>
      <c r="AH332" s="421"/>
      <c r="AI332" s="421"/>
      <c r="AJ332" s="453"/>
      <c r="AK332" s="421"/>
      <c r="AL332" s="410">
        <f t="shared" si="1143"/>
        <v>0</v>
      </c>
      <c r="AM332" s="421"/>
      <c r="AN332" s="410">
        <f t="shared" si="1187"/>
        <v>0</v>
      </c>
      <c r="AO332" s="421"/>
      <c r="AP332" s="410">
        <f t="shared" si="1189"/>
        <v>0</v>
      </c>
      <c r="AQ332" s="421"/>
      <c r="AR332" s="410">
        <f t="shared" si="1190"/>
        <v>0</v>
      </c>
    </row>
    <row r="333" spans="1:44" s="389" customFormat="1" hidden="1" x14ac:dyDescent="0.25">
      <c r="A333" s="454" t="s">
        <v>813</v>
      </c>
      <c r="B333" s="455"/>
      <c r="C333" s="455">
        <v>192000</v>
      </c>
      <c r="D333" s="455">
        <f t="shared" si="1284"/>
        <v>192000</v>
      </c>
      <c r="E333" s="455"/>
      <c r="F333" s="455"/>
      <c r="G333" s="455"/>
      <c r="H333" s="412">
        <v>179200</v>
      </c>
      <c r="I333" s="421"/>
      <c r="J333" s="410">
        <f t="shared" si="1260"/>
        <v>179200</v>
      </c>
      <c r="K333" s="421"/>
      <c r="L333" s="410">
        <f t="shared" si="1282"/>
        <v>179200</v>
      </c>
      <c r="M333" s="421"/>
      <c r="N333" s="410">
        <f>L333+M333</f>
        <v>179200</v>
      </c>
      <c r="O333" s="421"/>
      <c r="P333" s="410">
        <f t="shared" si="1283"/>
        <v>179200</v>
      </c>
      <c r="Q333" s="421">
        <v>88500</v>
      </c>
      <c r="R333" s="410">
        <f>P333+Q333</f>
        <v>267700</v>
      </c>
      <c r="S333" s="421"/>
      <c r="T333" s="410">
        <f>R333+S333</f>
        <v>267700</v>
      </c>
      <c r="U333" s="421"/>
      <c r="V333" s="410">
        <f>T333+U333</f>
        <v>267700</v>
      </c>
      <c r="W333" s="421"/>
      <c r="X333" s="410">
        <f>V333+W333</f>
        <v>267700</v>
      </c>
      <c r="Y333" s="453"/>
      <c r="Z333" s="421"/>
      <c r="AA333" s="410">
        <f t="shared" si="1139"/>
        <v>0</v>
      </c>
      <c r="AB333" s="421"/>
      <c r="AC333" s="410">
        <f t="shared" si="1182"/>
        <v>0</v>
      </c>
      <c r="AD333" s="421"/>
      <c r="AE333" s="410">
        <f t="shared" si="1183"/>
        <v>0</v>
      </c>
      <c r="AF333" s="421"/>
      <c r="AG333" s="410">
        <f t="shared" si="1185"/>
        <v>0</v>
      </c>
      <c r="AH333" s="421"/>
      <c r="AI333" s="421"/>
      <c r="AJ333" s="453"/>
      <c r="AK333" s="421"/>
      <c r="AL333" s="410">
        <f t="shared" si="1143"/>
        <v>0</v>
      </c>
      <c r="AM333" s="421"/>
      <c r="AN333" s="410">
        <f t="shared" si="1187"/>
        <v>0</v>
      </c>
      <c r="AO333" s="421"/>
      <c r="AP333" s="410">
        <f t="shared" si="1189"/>
        <v>0</v>
      </c>
      <c r="AQ333" s="421"/>
      <c r="AR333" s="410">
        <f t="shared" si="1190"/>
        <v>0</v>
      </c>
    </row>
    <row r="334" spans="1:44" s="399" customFormat="1" hidden="1" x14ac:dyDescent="0.25">
      <c r="A334" s="451" t="s">
        <v>458</v>
      </c>
      <c r="B334" s="452"/>
      <c r="C334" s="452">
        <f t="shared" ref="C334:D334" si="1285">SUM(C335:C338)</f>
        <v>362100</v>
      </c>
      <c r="D334" s="452">
        <f t="shared" si="1285"/>
        <v>362100</v>
      </c>
      <c r="E334" s="452">
        <v>200000</v>
      </c>
      <c r="F334" s="452"/>
      <c r="G334" s="452"/>
      <c r="H334" s="404">
        <f>SUM(H335:H338)</f>
        <v>362100</v>
      </c>
      <c r="I334" s="404">
        <f t="shared" ref="I334:Z334" si="1286">SUM(I335:I338)</f>
        <v>0</v>
      </c>
      <c r="J334" s="404">
        <f t="shared" si="1286"/>
        <v>362100</v>
      </c>
      <c r="K334" s="404">
        <f t="shared" ref="K334:L334" si="1287">SUM(K335:K338)</f>
        <v>0</v>
      </c>
      <c r="L334" s="404">
        <f t="shared" si="1287"/>
        <v>362100</v>
      </c>
      <c r="M334" s="404">
        <f t="shared" ref="M334:N334" si="1288">SUM(M335:M338)</f>
        <v>0</v>
      </c>
      <c r="N334" s="404">
        <f t="shared" si="1288"/>
        <v>362100</v>
      </c>
      <c r="O334" s="404"/>
      <c r="P334" s="404">
        <f t="shared" ref="P334:R334" si="1289">SUM(P335:P338)</f>
        <v>362100</v>
      </c>
      <c r="Q334" s="404">
        <f t="shared" si="1289"/>
        <v>0</v>
      </c>
      <c r="R334" s="404">
        <f t="shared" si="1289"/>
        <v>362100</v>
      </c>
      <c r="S334" s="404">
        <f t="shared" ref="S334:T334" si="1290">SUM(S335:S338)</f>
        <v>-11550</v>
      </c>
      <c r="T334" s="404">
        <f t="shared" si="1290"/>
        <v>350550</v>
      </c>
      <c r="U334" s="404">
        <f t="shared" ref="U334:V334" si="1291">SUM(U335:U338)</f>
        <v>0</v>
      </c>
      <c r="V334" s="404">
        <f t="shared" si="1291"/>
        <v>350550</v>
      </c>
      <c r="W334" s="404">
        <f t="shared" ref="W334:X334" si="1292">SUM(W335:W338)</f>
        <v>0</v>
      </c>
      <c r="X334" s="404">
        <f t="shared" si="1292"/>
        <v>350550</v>
      </c>
      <c r="Y334" s="453">
        <f>E334+F334</f>
        <v>200000</v>
      </c>
      <c r="Z334" s="404">
        <f t="shared" si="1286"/>
        <v>0</v>
      </c>
      <c r="AA334" s="413">
        <f t="shared" si="1139"/>
        <v>200000</v>
      </c>
      <c r="AB334" s="404">
        <f t="shared" ref="AB334:AD334" si="1293">SUM(AB335:AB338)</f>
        <v>0</v>
      </c>
      <c r="AC334" s="413">
        <f t="shared" si="1182"/>
        <v>200000</v>
      </c>
      <c r="AD334" s="404">
        <f t="shared" si="1293"/>
        <v>0</v>
      </c>
      <c r="AE334" s="413">
        <f t="shared" si="1183"/>
        <v>200000</v>
      </c>
      <c r="AF334" s="404">
        <f t="shared" ref="AF334" si="1294">SUM(AF335:AF338)</f>
        <v>0</v>
      </c>
      <c r="AG334" s="413">
        <f t="shared" si="1185"/>
        <v>200000</v>
      </c>
      <c r="AH334" s="453">
        <v>162100</v>
      </c>
      <c r="AI334" s="453"/>
      <c r="AJ334" s="453">
        <f t="shared" si="1202"/>
        <v>162100</v>
      </c>
      <c r="AK334" s="404">
        <f t="shared" ref="AK334:AM334" si="1295">SUM(AK335:AK338)</f>
        <v>0</v>
      </c>
      <c r="AL334" s="413">
        <f t="shared" si="1143"/>
        <v>162100</v>
      </c>
      <c r="AM334" s="404">
        <f t="shared" si="1295"/>
        <v>0</v>
      </c>
      <c r="AN334" s="413">
        <f t="shared" si="1187"/>
        <v>162100</v>
      </c>
      <c r="AO334" s="404">
        <f t="shared" ref="AO334:AQ334" si="1296">SUM(AO335:AO338)</f>
        <v>0</v>
      </c>
      <c r="AP334" s="413">
        <f t="shared" si="1189"/>
        <v>162100</v>
      </c>
      <c r="AQ334" s="404">
        <f t="shared" si="1296"/>
        <v>0</v>
      </c>
      <c r="AR334" s="413">
        <f t="shared" si="1190"/>
        <v>162100</v>
      </c>
    </row>
    <row r="335" spans="1:44" s="389" customFormat="1" hidden="1" x14ac:dyDescent="0.25">
      <c r="A335" s="454" t="s">
        <v>814</v>
      </c>
      <c r="B335" s="455"/>
      <c r="C335" s="455"/>
      <c r="D335" s="455"/>
      <c r="E335" s="455"/>
      <c r="F335" s="455"/>
      <c r="G335" s="455"/>
      <c r="H335" s="412">
        <v>51900</v>
      </c>
      <c r="I335" s="421"/>
      <c r="J335" s="410">
        <f t="shared" si="1260"/>
        <v>51900</v>
      </c>
      <c r="K335" s="421"/>
      <c r="L335" s="410">
        <f t="shared" ref="L335:L338" si="1297">J335+K335</f>
        <v>51900</v>
      </c>
      <c r="M335" s="421"/>
      <c r="N335" s="410">
        <f>L335+M335</f>
        <v>51900</v>
      </c>
      <c r="O335" s="421"/>
      <c r="P335" s="410">
        <f t="shared" ref="P335:P338" si="1298">N335+O335</f>
        <v>51900</v>
      </c>
      <c r="Q335" s="421">
        <v>-51900</v>
      </c>
      <c r="R335" s="410">
        <f>P335+Q335</f>
        <v>0</v>
      </c>
      <c r="S335" s="421"/>
      <c r="T335" s="410">
        <f>R335+S335</f>
        <v>0</v>
      </c>
      <c r="U335" s="421"/>
      <c r="V335" s="410">
        <f>T335+U335</f>
        <v>0</v>
      </c>
      <c r="W335" s="421"/>
      <c r="X335" s="410">
        <f>V335+W335</f>
        <v>0</v>
      </c>
      <c r="Y335" s="453"/>
      <c r="Z335" s="421"/>
      <c r="AA335" s="410">
        <f t="shared" si="1139"/>
        <v>0</v>
      </c>
      <c r="AB335" s="421"/>
      <c r="AC335" s="410">
        <f t="shared" si="1182"/>
        <v>0</v>
      </c>
      <c r="AD335" s="421"/>
      <c r="AE335" s="410">
        <f t="shared" si="1183"/>
        <v>0</v>
      </c>
      <c r="AF335" s="421"/>
      <c r="AG335" s="410">
        <f t="shared" si="1185"/>
        <v>0</v>
      </c>
      <c r="AH335" s="421"/>
      <c r="AI335" s="421"/>
      <c r="AJ335" s="453"/>
      <c r="AK335" s="421"/>
      <c r="AL335" s="410">
        <f t="shared" si="1143"/>
        <v>0</v>
      </c>
      <c r="AM335" s="421"/>
      <c r="AN335" s="410">
        <f t="shared" si="1187"/>
        <v>0</v>
      </c>
      <c r="AO335" s="421"/>
      <c r="AP335" s="410">
        <f t="shared" si="1189"/>
        <v>0</v>
      </c>
      <c r="AQ335" s="421"/>
      <c r="AR335" s="410">
        <f t="shared" si="1190"/>
        <v>0</v>
      </c>
    </row>
    <row r="336" spans="1:44" s="389" customFormat="1" hidden="1" x14ac:dyDescent="0.25">
      <c r="A336" s="454" t="s">
        <v>815</v>
      </c>
      <c r="B336" s="455"/>
      <c r="C336" s="455"/>
      <c r="D336" s="455"/>
      <c r="E336" s="455"/>
      <c r="F336" s="455"/>
      <c r="G336" s="455"/>
      <c r="H336" s="412">
        <v>51700</v>
      </c>
      <c r="I336" s="421"/>
      <c r="J336" s="410">
        <f t="shared" si="1260"/>
        <v>51700</v>
      </c>
      <c r="K336" s="421"/>
      <c r="L336" s="410">
        <f t="shared" si="1297"/>
        <v>51700</v>
      </c>
      <c r="M336" s="421"/>
      <c r="N336" s="410">
        <f>L336+M336</f>
        <v>51700</v>
      </c>
      <c r="O336" s="421"/>
      <c r="P336" s="410">
        <f t="shared" si="1298"/>
        <v>51700</v>
      </c>
      <c r="Q336" s="421">
        <v>51900</v>
      </c>
      <c r="R336" s="410">
        <f>P336+Q336</f>
        <v>103600</v>
      </c>
      <c r="S336" s="421"/>
      <c r="T336" s="410">
        <f>R336+S336</f>
        <v>103600</v>
      </c>
      <c r="U336" s="421"/>
      <c r="V336" s="410">
        <f>T336+U336</f>
        <v>103600</v>
      </c>
      <c r="W336" s="421"/>
      <c r="X336" s="410">
        <f>V336+W336</f>
        <v>103600</v>
      </c>
      <c r="Y336" s="453"/>
      <c r="Z336" s="421"/>
      <c r="AA336" s="410">
        <f t="shared" si="1139"/>
        <v>0</v>
      </c>
      <c r="AB336" s="421"/>
      <c r="AC336" s="410">
        <f t="shared" si="1182"/>
        <v>0</v>
      </c>
      <c r="AD336" s="421"/>
      <c r="AE336" s="410">
        <f t="shared" si="1183"/>
        <v>0</v>
      </c>
      <c r="AF336" s="421"/>
      <c r="AG336" s="410">
        <f t="shared" si="1185"/>
        <v>0</v>
      </c>
      <c r="AH336" s="421"/>
      <c r="AI336" s="421"/>
      <c r="AJ336" s="453"/>
      <c r="AK336" s="421"/>
      <c r="AL336" s="410">
        <f t="shared" si="1143"/>
        <v>0</v>
      </c>
      <c r="AM336" s="421"/>
      <c r="AN336" s="410">
        <f t="shared" si="1187"/>
        <v>0</v>
      </c>
      <c r="AO336" s="421"/>
      <c r="AP336" s="410">
        <f t="shared" si="1189"/>
        <v>0</v>
      </c>
      <c r="AQ336" s="421"/>
      <c r="AR336" s="410">
        <f t="shared" si="1190"/>
        <v>0</v>
      </c>
    </row>
    <row r="337" spans="1:44" s="389" customFormat="1" hidden="1" x14ac:dyDescent="0.25">
      <c r="A337" s="454" t="s">
        <v>816</v>
      </c>
      <c r="B337" s="455"/>
      <c r="C337" s="455">
        <v>362100</v>
      </c>
      <c r="D337" s="455">
        <f t="shared" si="1284"/>
        <v>362100</v>
      </c>
      <c r="E337" s="455"/>
      <c r="F337" s="455"/>
      <c r="G337" s="455"/>
      <c r="H337" s="412">
        <v>155100</v>
      </c>
      <c r="I337" s="421"/>
      <c r="J337" s="410">
        <f t="shared" si="1260"/>
        <v>155100</v>
      </c>
      <c r="K337" s="421"/>
      <c r="L337" s="410">
        <f t="shared" si="1297"/>
        <v>155100</v>
      </c>
      <c r="M337" s="421"/>
      <c r="N337" s="410">
        <f>L337+M337</f>
        <v>155100</v>
      </c>
      <c r="O337" s="421"/>
      <c r="P337" s="410">
        <f t="shared" si="1298"/>
        <v>155100</v>
      </c>
      <c r="Q337" s="421"/>
      <c r="R337" s="410">
        <f>P337+Q337</f>
        <v>155100</v>
      </c>
      <c r="S337" s="421">
        <v>-11550</v>
      </c>
      <c r="T337" s="410">
        <f>R337+S337</f>
        <v>143550</v>
      </c>
      <c r="U337" s="421"/>
      <c r="V337" s="410">
        <f>T337+U337</f>
        <v>143550</v>
      </c>
      <c r="W337" s="421"/>
      <c r="X337" s="410">
        <f>V337+W337</f>
        <v>143550</v>
      </c>
      <c r="Y337" s="453"/>
      <c r="Z337" s="421"/>
      <c r="AA337" s="410">
        <f t="shared" si="1139"/>
        <v>0</v>
      </c>
      <c r="AB337" s="421"/>
      <c r="AC337" s="410">
        <f t="shared" si="1182"/>
        <v>0</v>
      </c>
      <c r="AD337" s="421"/>
      <c r="AE337" s="410">
        <f t="shared" si="1183"/>
        <v>0</v>
      </c>
      <c r="AF337" s="421"/>
      <c r="AG337" s="410">
        <f t="shared" si="1185"/>
        <v>0</v>
      </c>
      <c r="AH337" s="421"/>
      <c r="AI337" s="421"/>
      <c r="AJ337" s="453"/>
      <c r="AK337" s="421"/>
      <c r="AL337" s="410">
        <f t="shared" si="1143"/>
        <v>0</v>
      </c>
      <c r="AM337" s="421"/>
      <c r="AN337" s="410">
        <f t="shared" si="1187"/>
        <v>0</v>
      </c>
      <c r="AO337" s="421"/>
      <c r="AP337" s="410">
        <f t="shared" si="1189"/>
        <v>0</v>
      </c>
      <c r="AQ337" s="421"/>
      <c r="AR337" s="410">
        <f t="shared" si="1190"/>
        <v>0</v>
      </c>
    </row>
    <row r="338" spans="1:44" s="389" customFormat="1" hidden="1" x14ac:dyDescent="0.25">
      <c r="A338" s="454" t="s">
        <v>817</v>
      </c>
      <c r="B338" s="455"/>
      <c r="C338" s="455"/>
      <c r="D338" s="455"/>
      <c r="E338" s="455"/>
      <c r="F338" s="455"/>
      <c r="G338" s="455"/>
      <c r="H338" s="412">
        <v>103400</v>
      </c>
      <c r="I338" s="421"/>
      <c r="J338" s="410">
        <f t="shared" si="1260"/>
        <v>103400</v>
      </c>
      <c r="K338" s="421"/>
      <c r="L338" s="410">
        <f t="shared" si="1297"/>
        <v>103400</v>
      </c>
      <c r="M338" s="421"/>
      <c r="N338" s="410">
        <f>L338+M338</f>
        <v>103400</v>
      </c>
      <c r="O338" s="421"/>
      <c r="P338" s="410">
        <f t="shared" si="1298"/>
        <v>103400</v>
      </c>
      <c r="Q338" s="421"/>
      <c r="R338" s="410">
        <f>P338+Q338</f>
        <v>103400</v>
      </c>
      <c r="S338" s="421"/>
      <c r="T338" s="410">
        <f>R338+S338</f>
        <v>103400</v>
      </c>
      <c r="U338" s="421"/>
      <c r="V338" s="410">
        <f>T338+U338</f>
        <v>103400</v>
      </c>
      <c r="W338" s="421"/>
      <c r="X338" s="410">
        <f>V338+W338</f>
        <v>103400</v>
      </c>
      <c r="Y338" s="453"/>
      <c r="Z338" s="421"/>
      <c r="AA338" s="410">
        <f t="shared" si="1139"/>
        <v>0</v>
      </c>
      <c r="AB338" s="421"/>
      <c r="AC338" s="410">
        <f t="shared" si="1182"/>
        <v>0</v>
      </c>
      <c r="AD338" s="421"/>
      <c r="AE338" s="410">
        <f t="shared" si="1183"/>
        <v>0</v>
      </c>
      <c r="AF338" s="421"/>
      <c r="AG338" s="410">
        <f t="shared" si="1185"/>
        <v>0</v>
      </c>
      <c r="AH338" s="421"/>
      <c r="AI338" s="421"/>
      <c r="AJ338" s="453"/>
      <c r="AK338" s="421"/>
      <c r="AL338" s="410">
        <f t="shared" si="1143"/>
        <v>0</v>
      </c>
      <c r="AM338" s="421"/>
      <c r="AN338" s="410">
        <f t="shared" si="1187"/>
        <v>0</v>
      </c>
      <c r="AO338" s="421"/>
      <c r="AP338" s="410">
        <f t="shared" si="1189"/>
        <v>0</v>
      </c>
      <c r="AQ338" s="421"/>
      <c r="AR338" s="410">
        <f t="shared" si="1190"/>
        <v>0</v>
      </c>
    </row>
    <row r="339" spans="1:44" s="399" customFormat="1" hidden="1" x14ac:dyDescent="0.25">
      <c r="A339" s="451" t="s">
        <v>0</v>
      </c>
      <c r="B339" s="452">
        <f>SUM(B340:B341)</f>
        <v>200000</v>
      </c>
      <c r="C339" s="452">
        <v>800000</v>
      </c>
      <c r="D339" s="452">
        <f>B339+C339</f>
        <v>1000000</v>
      </c>
      <c r="E339" s="452">
        <v>528000</v>
      </c>
      <c r="F339" s="452"/>
      <c r="G339" s="452"/>
      <c r="H339" s="404">
        <f t="shared" ref="H339:N339" si="1299">SUM(H340:H341)</f>
        <v>1000000</v>
      </c>
      <c r="I339" s="404">
        <f t="shared" si="1299"/>
        <v>0</v>
      </c>
      <c r="J339" s="404">
        <f t="shared" si="1299"/>
        <v>1000000</v>
      </c>
      <c r="K339" s="404">
        <f t="shared" si="1299"/>
        <v>0</v>
      </c>
      <c r="L339" s="404">
        <f t="shared" si="1299"/>
        <v>1000000</v>
      </c>
      <c r="M339" s="404">
        <f t="shared" si="1299"/>
        <v>0</v>
      </c>
      <c r="N339" s="404">
        <f t="shared" si="1299"/>
        <v>1000000</v>
      </c>
      <c r="O339" s="404"/>
      <c r="P339" s="404">
        <f t="shared" ref="P339:R339" si="1300">SUM(P340:P341)</f>
        <v>1000000</v>
      </c>
      <c r="Q339" s="404">
        <f t="shared" si="1300"/>
        <v>0</v>
      </c>
      <c r="R339" s="404">
        <f t="shared" si="1300"/>
        <v>1000000</v>
      </c>
      <c r="S339" s="404">
        <f t="shared" ref="S339:T339" si="1301">SUM(S340:S341)</f>
        <v>0</v>
      </c>
      <c r="T339" s="404">
        <f t="shared" si="1301"/>
        <v>1000000</v>
      </c>
      <c r="U339" s="404">
        <f t="shared" ref="U339:V339" si="1302">SUM(U340:U341)</f>
        <v>0</v>
      </c>
      <c r="V339" s="404">
        <f t="shared" si="1302"/>
        <v>1000000</v>
      </c>
      <c r="W339" s="404">
        <f t="shared" ref="W339:X339" si="1303">SUM(W340:W341)</f>
        <v>0</v>
      </c>
      <c r="X339" s="404">
        <f t="shared" si="1303"/>
        <v>1000000</v>
      </c>
      <c r="Y339" s="453">
        <f>E339+F339</f>
        <v>528000</v>
      </c>
      <c r="Z339" s="404">
        <f>SUM(Z340:Z341)</f>
        <v>0</v>
      </c>
      <c r="AA339" s="413">
        <f t="shared" si="1139"/>
        <v>528000</v>
      </c>
      <c r="AB339" s="404">
        <f>SUM(AB340:AB341)</f>
        <v>0</v>
      </c>
      <c r="AC339" s="413">
        <f t="shared" si="1182"/>
        <v>528000</v>
      </c>
      <c r="AD339" s="404">
        <f>SUM(AD340:AD341)</f>
        <v>0</v>
      </c>
      <c r="AE339" s="413">
        <f t="shared" si="1183"/>
        <v>528000</v>
      </c>
      <c r="AF339" s="404">
        <f>SUM(AF340:AF341)</f>
        <v>0</v>
      </c>
      <c r="AG339" s="413">
        <f t="shared" si="1185"/>
        <v>528000</v>
      </c>
      <c r="AH339" s="453">
        <v>528000</v>
      </c>
      <c r="AI339" s="453"/>
      <c r="AJ339" s="453">
        <f t="shared" si="1202"/>
        <v>528000</v>
      </c>
      <c r="AK339" s="404">
        <f>SUM(AK340:AK341)</f>
        <v>0</v>
      </c>
      <c r="AL339" s="413">
        <f t="shared" si="1143"/>
        <v>528000</v>
      </c>
      <c r="AM339" s="404">
        <f>SUM(AM340:AM341)</f>
        <v>0</v>
      </c>
      <c r="AN339" s="413">
        <f t="shared" si="1187"/>
        <v>528000</v>
      </c>
      <c r="AO339" s="404">
        <f>SUM(AO340:AO341)</f>
        <v>0</v>
      </c>
      <c r="AP339" s="413">
        <f t="shared" si="1189"/>
        <v>528000</v>
      </c>
      <c r="AQ339" s="404">
        <f>SUM(AQ340:AQ341)</f>
        <v>0</v>
      </c>
      <c r="AR339" s="413">
        <f t="shared" si="1190"/>
        <v>528000</v>
      </c>
    </row>
    <row r="340" spans="1:44" s="389" customFormat="1" hidden="1" x14ac:dyDescent="0.25">
      <c r="A340" s="454" t="s">
        <v>818</v>
      </c>
      <c r="B340" s="455"/>
      <c r="C340" s="455"/>
      <c r="D340" s="455"/>
      <c r="E340" s="455"/>
      <c r="F340" s="455"/>
      <c r="G340" s="455"/>
      <c r="H340" s="412">
        <v>227200</v>
      </c>
      <c r="I340" s="421"/>
      <c r="J340" s="410">
        <f t="shared" si="1260"/>
        <v>227200</v>
      </c>
      <c r="K340" s="421"/>
      <c r="L340" s="410">
        <f t="shared" ref="L340:L341" si="1304">J340+K340</f>
        <v>227200</v>
      </c>
      <c r="M340" s="421"/>
      <c r="N340" s="410">
        <f>L340+M340</f>
        <v>227200</v>
      </c>
      <c r="O340" s="421"/>
      <c r="P340" s="410">
        <f t="shared" ref="P340:P341" si="1305">N340+O340</f>
        <v>227200</v>
      </c>
      <c r="Q340" s="421"/>
      <c r="R340" s="410">
        <f>P340+Q340</f>
        <v>227200</v>
      </c>
      <c r="S340" s="421"/>
      <c r="T340" s="410">
        <f>R340+S340</f>
        <v>227200</v>
      </c>
      <c r="U340" s="421"/>
      <c r="V340" s="410">
        <f>T340+U340</f>
        <v>227200</v>
      </c>
      <c r="W340" s="421"/>
      <c r="X340" s="410">
        <f>V340+W340</f>
        <v>227200</v>
      </c>
      <c r="Y340" s="453"/>
      <c r="Z340" s="421"/>
      <c r="AA340" s="410">
        <f t="shared" si="1139"/>
        <v>0</v>
      </c>
      <c r="AB340" s="421"/>
      <c r="AC340" s="410">
        <f t="shared" si="1182"/>
        <v>0</v>
      </c>
      <c r="AD340" s="421"/>
      <c r="AE340" s="410">
        <f t="shared" si="1183"/>
        <v>0</v>
      </c>
      <c r="AF340" s="421"/>
      <c r="AG340" s="410">
        <f t="shared" si="1185"/>
        <v>0</v>
      </c>
      <c r="AH340" s="421"/>
      <c r="AI340" s="421"/>
      <c r="AJ340" s="453"/>
      <c r="AK340" s="421"/>
      <c r="AL340" s="410">
        <f t="shared" si="1143"/>
        <v>0</v>
      </c>
      <c r="AM340" s="421"/>
      <c r="AN340" s="410">
        <f t="shared" si="1187"/>
        <v>0</v>
      </c>
      <c r="AO340" s="421"/>
      <c r="AP340" s="410">
        <f t="shared" si="1189"/>
        <v>0</v>
      </c>
      <c r="AQ340" s="421"/>
      <c r="AR340" s="410">
        <f t="shared" si="1190"/>
        <v>0</v>
      </c>
    </row>
    <row r="341" spans="1:44" s="389" customFormat="1" hidden="1" x14ac:dyDescent="0.25">
      <c r="A341" s="454" t="s">
        <v>819</v>
      </c>
      <c r="B341" s="455">
        <v>200000</v>
      </c>
      <c r="C341" s="455"/>
      <c r="D341" s="455"/>
      <c r="E341" s="455"/>
      <c r="F341" s="455"/>
      <c r="G341" s="455"/>
      <c r="H341" s="412">
        <v>772800</v>
      </c>
      <c r="I341" s="421"/>
      <c r="J341" s="410">
        <f t="shared" si="1260"/>
        <v>772800</v>
      </c>
      <c r="K341" s="421"/>
      <c r="L341" s="410">
        <f t="shared" si="1304"/>
        <v>772800</v>
      </c>
      <c r="M341" s="421"/>
      <c r="N341" s="410">
        <f>L341+M341</f>
        <v>772800</v>
      </c>
      <c r="O341" s="421"/>
      <c r="P341" s="410">
        <f t="shared" si="1305"/>
        <v>772800</v>
      </c>
      <c r="Q341" s="421"/>
      <c r="R341" s="410">
        <f>P341+Q341</f>
        <v>772800</v>
      </c>
      <c r="S341" s="421"/>
      <c r="T341" s="410">
        <f>R341+S341</f>
        <v>772800</v>
      </c>
      <c r="U341" s="421"/>
      <c r="V341" s="410">
        <f>T341+U341</f>
        <v>772800</v>
      </c>
      <c r="W341" s="421"/>
      <c r="X341" s="410">
        <f>V341+W341</f>
        <v>772800</v>
      </c>
      <c r="Y341" s="453"/>
      <c r="Z341" s="421"/>
      <c r="AA341" s="410">
        <f t="shared" si="1139"/>
        <v>0</v>
      </c>
      <c r="AB341" s="421"/>
      <c r="AC341" s="410">
        <f t="shared" si="1182"/>
        <v>0</v>
      </c>
      <c r="AD341" s="421"/>
      <c r="AE341" s="410">
        <f t="shared" si="1183"/>
        <v>0</v>
      </c>
      <c r="AF341" s="421"/>
      <c r="AG341" s="410">
        <f t="shared" si="1185"/>
        <v>0</v>
      </c>
      <c r="AH341" s="421"/>
      <c r="AI341" s="421"/>
      <c r="AJ341" s="453"/>
      <c r="AK341" s="421"/>
      <c r="AL341" s="410">
        <f t="shared" si="1143"/>
        <v>0</v>
      </c>
      <c r="AM341" s="421"/>
      <c r="AN341" s="410">
        <f t="shared" si="1187"/>
        <v>0</v>
      </c>
      <c r="AO341" s="421"/>
      <c r="AP341" s="410">
        <f t="shared" si="1189"/>
        <v>0</v>
      </c>
      <c r="AQ341" s="421"/>
      <c r="AR341" s="410">
        <f t="shared" si="1190"/>
        <v>0</v>
      </c>
    </row>
    <row r="342" spans="1:44" s="399" customFormat="1" hidden="1" x14ac:dyDescent="0.25">
      <c r="A342" s="451" t="s">
        <v>462</v>
      </c>
      <c r="B342" s="452"/>
      <c r="C342" s="452">
        <f t="shared" ref="C342:D342" si="1306">SUM(C343:C346)</f>
        <v>770000</v>
      </c>
      <c r="D342" s="452">
        <f t="shared" si="1306"/>
        <v>770000</v>
      </c>
      <c r="E342" s="452">
        <v>500000</v>
      </c>
      <c r="F342" s="452"/>
      <c r="G342" s="452"/>
      <c r="H342" s="404">
        <f>SUM(H343:H346)</f>
        <v>770000</v>
      </c>
      <c r="I342" s="404">
        <f t="shared" ref="I342:Z342" si="1307">SUM(I343:I346)</f>
        <v>0</v>
      </c>
      <c r="J342" s="404">
        <f t="shared" si="1307"/>
        <v>770000</v>
      </c>
      <c r="K342" s="404">
        <f t="shared" ref="K342:L342" si="1308">SUM(K343:K346)</f>
        <v>0</v>
      </c>
      <c r="L342" s="404">
        <f t="shared" si="1308"/>
        <v>770000</v>
      </c>
      <c r="M342" s="404">
        <f t="shared" ref="M342:N342" si="1309">SUM(M343:M346)</f>
        <v>0</v>
      </c>
      <c r="N342" s="404">
        <f t="shared" si="1309"/>
        <v>770000</v>
      </c>
      <c r="O342" s="404"/>
      <c r="P342" s="404">
        <f t="shared" ref="P342:R342" si="1310">SUM(P343:P346)</f>
        <v>770000</v>
      </c>
      <c r="Q342" s="404">
        <f t="shared" si="1310"/>
        <v>0</v>
      </c>
      <c r="R342" s="404">
        <f t="shared" si="1310"/>
        <v>770000</v>
      </c>
      <c r="S342" s="404">
        <f t="shared" ref="S342:T342" si="1311">SUM(S343:S346)</f>
        <v>0</v>
      </c>
      <c r="T342" s="404">
        <f t="shared" si="1311"/>
        <v>770000</v>
      </c>
      <c r="U342" s="404">
        <f t="shared" ref="U342:V342" si="1312">SUM(U343:U346)</f>
        <v>0</v>
      </c>
      <c r="V342" s="404">
        <f t="shared" si="1312"/>
        <v>770000</v>
      </c>
      <c r="W342" s="404">
        <f t="shared" ref="W342:X342" si="1313">SUM(W343:W346)</f>
        <v>0</v>
      </c>
      <c r="X342" s="404">
        <f t="shared" si="1313"/>
        <v>770000</v>
      </c>
      <c r="Y342" s="453">
        <f>E342+F342</f>
        <v>500000</v>
      </c>
      <c r="Z342" s="404">
        <f t="shared" si="1307"/>
        <v>0</v>
      </c>
      <c r="AA342" s="413">
        <f t="shared" si="1139"/>
        <v>500000</v>
      </c>
      <c r="AB342" s="404">
        <f t="shared" ref="AB342:AD342" si="1314">SUM(AB343:AB346)</f>
        <v>0</v>
      </c>
      <c r="AC342" s="413">
        <f t="shared" si="1182"/>
        <v>500000</v>
      </c>
      <c r="AD342" s="404">
        <f t="shared" si="1314"/>
        <v>0</v>
      </c>
      <c r="AE342" s="413">
        <f t="shared" si="1183"/>
        <v>500000</v>
      </c>
      <c r="AF342" s="404">
        <f t="shared" ref="AF342" si="1315">SUM(AF343:AF346)</f>
        <v>0</v>
      </c>
      <c r="AG342" s="413">
        <f t="shared" si="1185"/>
        <v>500000</v>
      </c>
      <c r="AH342" s="453">
        <v>150000</v>
      </c>
      <c r="AI342" s="453"/>
      <c r="AJ342" s="453">
        <f t="shared" si="1202"/>
        <v>150000</v>
      </c>
      <c r="AK342" s="404">
        <f t="shared" ref="AK342:AM342" si="1316">SUM(AK343:AK346)</f>
        <v>0</v>
      </c>
      <c r="AL342" s="413">
        <f t="shared" si="1143"/>
        <v>150000</v>
      </c>
      <c r="AM342" s="404">
        <f t="shared" si="1316"/>
        <v>0</v>
      </c>
      <c r="AN342" s="413">
        <f t="shared" si="1187"/>
        <v>150000</v>
      </c>
      <c r="AO342" s="404">
        <f t="shared" ref="AO342:AQ342" si="1317">SUM(AO343:AO346)</f>
        <v>0</v>
      </c>
      <c r="AP342" s="413">
        <f t="shared" si="1189"/>
        <v>150000</v>
      </c>
      <c r="AQ342" s="404">
        <f t="shared" si="1317"/>
        <v>0</v>
      </c>
      <c r="AR342" s="413">
        <f t="shared" si="1190"/>
        <v>150000</v>
      </c>
    </row>
    <row r="343" spans="1:44" s="389" customFormat="1" hidden="1" x14ac:dyDescent="0.25">
      <c r="A343" s="454" t="s">
        <v>820</v>
      </c>
      <c r="B343" s="455"/>
      <c r="C343" s="455"/>
      <c r="D343" s="455"/>
      <c r="E343" s="455"/>
      <c r="F343" s="455"/>
      <c r="G343" s="455"/>
      <c r="H343" s="412">
        <v>168000</v>
      </c>
      <c r="I343" s="421"/>
      <c r="J343" s="410">
        <f t="shared" si="1260"/>
        <v>168000</v>
      </c>
      <c r="K343" s="421"/>
      <c r="L343" s="410">
        <f t="shared" ref="L343:L346" si="1318">J343+K343</f>
        <v>168000</v>
      </c>
      <c r="M343" s="421"/>
      <c r="N343" s="410">
        <f>L343+M343</f>
        <v>168000</v>
      </c>
      <c r="O343" s="421"/>
      <c r="P343" s="410">
        <f t="shared" ref="P343:P350" si="1319">N343+O343</f>
        <v>168000</v>
      </c>
      <c r="Q343" s="421">
        <v>-168000</v>
      </c>
      <c r="R343" s="410">
        <f>P343+Q343</f>
        <v>0</v>
      </c>
      <c r="S343" s="421"/>
      <c r="T343" s="410">
        <f>R343+S343</f>
        <v>0</v>
      </c>
      <c r="U343" s="421"/>
      <c r="V343" s="410">
        <f>T343+U343</f>
        <v>0</v>
      </c>
      <c r="W343" s="421"/>
      <c r="X343" s="410">
        <f>V343+W343</f>
        <v>0</v>
      </c>
      <c r="Y343" s="453"/>
      <c r="Z343" s="421"/>
      <c r="AA343" s="410">
        <f t="shared" si="1139"/>
        <v>0</v>
      </c>
      <c r="AB343" s="421"/>
      <c r="AC343" s="410">
        <f t="shared" si="1182"/>
        <v>0</v>
      </c>
      <c r="AD343" s="421"/>
      <c r="AE343" s="410">
        <f t="shared" si="1183"/>
        <v>0</v>
      </c>
      <c r="AF343" s="421"/>
      <c r="AG343" s="410">
        <f t="shared" si="1185"/>
        <v>0</v>
      </c>
      <c r="AH343" s="421"/>
      <c r="AI343" s="421"/>
      <c r="AJ343" s="453"/>
      <c r="AK343" s="421"/>
      <c r="AL343" s="410">
        <f t="shared" si="1143"/>
        <v>0</v>
      </c>
      <c r="AM343" s="421"/>
      <c r="AN343" s="410">
        <f t="shared" si="1187"/>
        <v>0</v>
      </c>
      <c r="AO343" s="421"/>
      <c r="AP343" s="410">
        <f t="shared" si="1189"/>
        <v>0</v>
      </c>
      <c r="AQ343" s="421"/>
      <c r="AR343" s="410">
        <f t="shared" si="1190"/>
        <v>0</v>
      </c>
    </row>
    <row r="344" spans="1:44" s="389" customFormat="1" hidden="1" x14ac:dyDescent="0.25">
      <c r="A344" s="454" t="s">
        <v>783</v>
      </c>
      <c r="B344" s="455"/>
      <c r="C344" s="455"/>
      <c r="D344" s="455"/>
      <c r="E344" s="455"/>
      <c r="F344" s="455"/>
      <c r="G344" s="455"/>
      <c r="H344" s="412">
        <v>164800</v>
      </c>
      <c r="I344" s="421"/>
      <c r="J344" s="410">
        <f t="shared" si="1260"/>
        <v>164800</v>
      </c>
      <c r="K344" s="421"/>
      <c r="L344" s="410">
        <f t="shared" si="1318"/>
        <v>164800</v>
      </c>
      <c r="M344" s="421"/>
      <c r="N344" s="410">
        <f>L344+M344</f>
        <v>164800</v>
      </c>
      <c r="O344" s="421"/>
      <c r="P344" s="410">
        <f t="shared" si="1319"/>
        <v>164800</v>
      </c>
      <c r="Q344" s="421">
        <v>98000</v>
      </c>
      <c r="R344" s="410">
        <f>P344+Q344</f>
        <v>262800</v>
      </c>
      <c r="S344" s="421"/>
      <c r="T344" s="410">
        <f>R344+S344</f>
        <v>262800</v>
      </c>
      <c r="U344" s="421"/>
      <c r="V344" s="410">
        <f>T344+U344</f>
        <v>262800</v>
      </c>
      <c r="W344" s="421"/>
      <c r="X344" s="410">
        <f>V344+W344</f>
        <v>262800</v>
      </c>
      <c r="Y344" s="453"/>
      <c r="Z344" s="421"/>
      <c r="AA344" s="410">
        <f t="shared" si="1139"/>
        <v>0</v>
      </c>
      <c r="AB344" s="421"/>
      <c r="AC344" s="410">
        <f t="shared" si="1182"/>
        <v>0</v>
      </c>
      <c r="AD344" s="421"/>
      <c r="AE344" s="410">
        <f t="shared" si="1183"/>
        <v>0</v>
      </c>
      <c r="AF344" s="421"/>
      <c r="AG344" s="410">
        <f t="shared" si="1185"/>
        <v>0</v>
      </c>
      <c r="AH344" s="421"/>
      <c r="AI344" s="421"/>
      <c r="AJ344" s="453"/>
      <c r="AK344" s="421"/>
      <c r="AL344" s="410">
        <f t="shared" si="1143"/>
        <v>0</v>
      </c>
      <c r="AM344" s="421"/>
      <c r="AN344" s="410">
        <f t="shared" si="1187"/>
        <v>0</v>
      </c>
      <c r="AO344" s="421"/>
      <c r="AP344" s="410">
        <f t="shared" si="1189"/>
        <v>0</v>
      </c>
      <c r="AQ344" s="421"/>
      <c r="AR344" s="410">
        <f t="shared" si="1190"/>
        <v>0</v>
      </c>
    </row>
    <row r="345" spans="1:44" s="389" customFormat="1" hidden="1" x14ac:dyDescent="0.25">
      <c r="A345" s="454" t="s">
        <v>821</v>
      </c>
      <c r="B345" s="455"/>
      <c r="C345" s="455">
        <v>350000</v>
      </c>
      <c r="D345" s="455">
        <f t="shared" ref="D345:D346" si="1320">B345+C345</f>
        <v>350000</v>
      </c>
      <c r="E345" s="455"/>
      <c r="F345" s="455"/>
      <c r="G345" s="455"/>
      <c r="H345" s="412">
        <v>284400</v>
      </c>
      <c r="I345" s="421"/>
      <c r="J345" s="410">
        <f t="shared" si="1260"/>
        <v>284400</v>
      </c>
      <c r="K345" s="421"/>
      <c r="L345" s="410">
        <f t="shared" si="1318"/>
        <v>284400</v>
      </c>
      <c r="M345" s="421"/>
      <c r="N345" s="410">
        <f>L345+M345</f>
        <v>284400</v>
      </c>
      <c r="O345" s="421"/>
      <c r="P345" s="410">
        <f t="shared" si="1319"/>
        <v>284400</v>
      </c>
      <c r="Q345" s="421">
        <v>45000</v>
      </c>
      <c r="R345" s="410">
        <f>P345+Q345</f>
        <v>329400</v>
      </c>
      <c r="S345" s="421"/>
      <c r="T345" s="410">
        <f>R345+S345</f>
        <v>329400</v>
      </c>
      <c r="U345" s="421"/>
      <c r="V345" s="410">
        <f>T345+U345</f>
        <v>329400</v>
      </c>
      <c r="W345" s="421"/>
      <c r="X345" s="410">
        <f>V345+W345</f>
        <v>329400</v>
      </c>
      <c r="Y345" s="453"/>
      <c r="Z345" s="421"/>
      <c r="AA345" s="410">
        <f t="shared" si="1139"/>
        <v>0</v>
      </c>
      <c r="AB345" s="421"/>
      <c r="AC345" s="410">
        <f t="shared" si="1182"/>
        <v>0</v>
      </c>
      <c r="AD345" s="421"/>
      <c r="AE345" s="410">
        <f t="shared" si="1183"/>
        <v>0</v>
      </c>
      <c r="AF345" s="421"/>
      <c r="AG345" s="410">
        <f t="shared" si="1185"/>
        <v>0</v>
      </c>
      <c r="AH345" s="421"/>
      <c r="AI345" s="421"/>
      <c r="AJ345" s="453"/>
      <c r="AK345" s="421"/>
      <c r="AL345" s="410">
        <f t="shared" si="1143"/>
        <v>0</v>
      </c>
      <c r="AM345" s="421"/>
      <c r="AN345" s="410">
        <f t="shared" si="1187"/>
        <v>0</v>
      </c>
      <c r="AO345" s="421"/>
      <c r="AP345" s="410">
        <f t="shared" si="1189"/>
        <v>0</v>
      </c>
      <c r="AQ345" s="421"/>
      <c r="AR345" s="410">
        <f t="shared" si="1190"/>
        <v>0</v>
      </c>
    </row>
    <row r="346" spans="1:44" s="389" customFormat="1" hidden="1" x14ac:dyDescent="0.25">
      <c r="A346" s="454" t="s">
        <v>784</v>
      </c>
      <c r="B346" s="455"/>
      <c r="C346" s="455">
        <v>420000</v>
      </c>
      <c r="D346" s="455">
        <f t="shared" si="1320"/>
        <v>420000</v>
      </c>
      <c r="E346" s="455"/>
      <c r="F346" s="455"/>
      <c r="G346" s="455"/>
      <c r="H346" s="412">
        <v>152800</v>
      </c>
      <c r="I346" s="421"/>
      <c r="J346" s="410">
        <f t="shared" si="1260"/>
        <v>152800</v>
      </c>
      <c r="K346" s="421"/>
      <c r="L346" s="410">
        <f t="shared" si="1318"/>
        <v>152800</v>
      </c>
      <c r="M346" s="421"/>
      <c r="N346" s="410">
        <f>L346+M346</f>
        <v>152800</v>
      </c>
      <c r="O346" s="421"/>
      <c r="P346" s="410">
        <f t="shared" si="1319"/>
        <v>152800</v>
      </c>
      <c r="Q346" s="421">
        <v>25000</v>
      </c>
      <c r="R346" s="410">
        <f>P346+Q346</f>
        <v>177800</v>
      </c>
      <c r="S346" s="421"/>
      <c r="T346" s="410">
        <f>R346+S346</f>
        <v>177800</v>
      </c>
      <c r="U346" s="421"/>
      <c r="V346" s="410">
        <f>T346+U346</f>
        <v>177800</v>
      </c>
      <c r="W346" s="421"/>
      <c r="X346" s="410">
        <f>V346+W346</f>
        <v>177800</v>
      </c>
      <c r="Y346" s="453"/>
      <c r="Z346" s="421"/>
      <c r="AA346" s="410">
        <f t="shared" ref="AA346:AA367" si="1321">Y346+Z346</f>
        <v>0</v>
      </c>
      <c r="AB346" s="421"/>
      <c r="AC346" s="410">
        <f t="shared" si="1182"/>
        <v>0</v>
      </c>
      <c r="AD346" s="421"/>
      <c r="AE346" s="410">
        <f t="shared" si="1183"/>
        <v>0</v>
      </c>
      <c r="AF346" s="421"/>
      <c r="AG346" s="410">
        <f t="shared" si="1185"/>
        <v>0</v>
      </c>
      <c r="AH346" s="421"/>
      <c r="AI346" s="421"/>
      <c r="AJ346" s="453"/>
      <c r="AK346" s="421"/>
      <c r="AL346" s="410">
        <f t="shared" ref="AL346:AL367" si="1322">AJ346+AK346</f>
        <v>0</v>
      </c>
      <c r="AM346" s="421"/>
      <c r="AN346" s="410">
        <f t="shared" si="1187"/>
        <v>0</v>
      </c>
      <c r="AO346" s="421"/>
      <c r="AP346" s="410">
        <f t="shared" si="1189"/>
        <v>0</v>
      </c>
      <c r="AQ346" s="421"/>
      <c r="AR346" s="410">
        <f t="shared" si="1190"/>
        <v>0</v>
      </c>
    </row>
    <row r="347" spans="1:44" s="399" customFormat="1" hidden="1" x14ac:dyDescent="0.25">
      <c r="A347" s="451" t="s">
        <v>680</v>
      </c>
      <c r="B347" s="452"/>
      <c r="C347" s="452">
        <f t="shared" ref="C347:D347" si="1323">SUM(C348:C351)</f>
        <v>873800</v>
      </c>
      <c r="D347" s="452">
        <f t="shared" si="1323"/>
        <v>1454500</v>
      </c>
      <c r="E347" s="452">
        <v>500000</v>
      </c>
      <c r="F347" s="452"/>
      <c r="G347" s="452"/>
      <c r="H347" s="404">
        <f>SUM(H348:H351)</f>
        <v>1622500</v>
      </c>
      <c r="I347" s="404">
        <f t="shared" ref="I347:N347" si="1324">SUM(I348:I351)</f>
        <v>0</v>
      </c>
      <c r="J347" s="404">
        <f t="shared" si="1324"/>
        <v>1622500</v>
      </c>
      <c r="K347" s="404">
        <f t="shared" si="1324"/>
        <v>0</v>
      </c>
      <c r="L347" s="404">
        <f t="shared" si="1324"/>
        <v>1622500</v>
      </c>
      <c r="M347" s="404">
        <f t="shared" si="1324"/>
        <v>0</v>
      </c>
      <c r="N347" s="404">
        <f t="shared" si="1324"/>
        <v>1622500</v>
      </c>
      <c r="O347" s="404"/>
      <c r="P347" s="404">
        <f>P348</f>
        <v>0</v>
      </c>
      <c r="Q347" s="404">
        <f t="shared" ref="Q347:AR347" si="1325">Q348</f>
        <v>70700</v>
      </c>
      <c r="R347" s="404">
        <f t="shared" si="1325"/>
        <v>70700</v>
      </c>
      <c r="S347" s="404">
        <f t="shared" si="1325"/>
        <v>0</v>
      </c>
      <c r="T347" s="404">
        <f t="shared" si="1325"/>
        <v>70700</v>
      </c>
      <c r="U347" s="404">
        <f t="shared" si="1325"/>
        <v>0</v>
      </c>
      <c r="V347" s="404">
        <f t="shared" si="1325"/>
        <v>70700</v>
      </c>
      <c r="W347" s="404">
        <f t="shared" si="1325"/>
        <v>0</v>
      </c>
      <c r="X347" s="404">
        <f t="shared" si="1325"/>
        <v>70700</v>
      </c>
      <c r="Y347" s="404">
        <f t="shared" si="1325"/>
        <v>0</v>
      </c>
      <c r="Z347" s="404">
        <f t="shared" si="1325"/>
        <v>0</v>
      </c>
      <c r="AA347" s="404">
        <f t="shared" si="1325"/>
        <v>0</v>
      </c>
      <c r="AB347" s="404">
        <f t="shared" si="1325"/>
        <v>0</v>
      </c>
      <c r="AC347" s="404">
        <f t="shared" si="1325"/>
        <v>0</v>
      </c>
      <c r="AD347" s="404">
        <f t="shared" si="1325"/>
        <v>0</v>
      </c>
      <c r="AE347" s="404">
        <f t="shared" si="1325"/>
        <v>0</v>
      </c>
      <c r="AF347" s="404">
        <f t="shared" si="1325"/>
        <v>0</v>
      </c>
      <c r="AG347" s="404">
        <f t="shared" si="1325"/>
        <v>0</v>
      </c>
      <c r="AH347" s="404">
        <f t="shared" si="1325"/>
        <v>0</v>
      </c>
      <c r="AI347" s="404">
        <f t="shared" si="1325"/>
        <v>0</v>
      </c>
      <c r="AJ347" s="404">
        <f t="shared" si="1325"/>
        <v>0</v>
      </c>
      <c r="AK347" s="404">
        <f t="shared" si="1325"/>
        <v>0</v>
      </c>
      <c r="AL347" s="404">
        <f t="shared" si="1325"/>
        <v>0</v>
      </c>
      <c r="AM347" s="404">
        <f t="shared" si="1325"/>
        <v>0</v>
      </c>
      <c r="AN347" s="404">
        <f t="shared" si="1325"/>
        <v>0</v>
      </c>
      <c r="AO347" s="404">
        <f t="shared" si="1325"/>
        <v>0</v>
      </c>
      <c r="AP347" s="404">
        <f t="shared" si="1325"/>
        <v>0</v>
      </c>
      <c r="AQ347" s="404">
        <f t="shared" si="1325"/>
        <v>0</v>
      </c>
      <c r="AR347" s="404">
        <f t="shared" si="1325"/>
        <v>0</v>
      </c>
    </row>
    <row r="348" spans="1:44" s="389" customFormat="1" hidden="1" x14ac:dyDescent="0.25">
      <c r="A348" s="454" t="s">
        <v>987</v>
      </c>
      <c r="B348" s="455"/>
      <c r="C348" s="455"/>
      <c r="D348" s="455"/>
      <c r="E348" s="455"/>
      <c r="F348" s="455"/>
      <c r="G348" s="455"/>
      <c r="H348" s="412">
        <v>168000</v>
      </c>
      <c r="I348" s="421"/>
      <c r="J348" s="410">
        <f t="shared" ref="J348" si="1326">H348+I348</f>
        <v>168000</v>
      </c>
      <c r="K348" s="421"/>
      <c r="L348" s="410">
        <f t="shared" ref="L348" si="1327">J348+K348</f>
        <v>168000</v>
      </c>
      <c r="M348" s="421"/>
      <c r="N348" s="410">
        <f>L348+M348</f>
        <v>168000</v>
      </c>
      <c r="O348" s="421"/>
      <c r="P348" s="410"/>
      <c r="Q348" s="421">
        <v>70700</v>
      </c>
      <c r="R348" s="410">
        <f>P348+Q348</f>
        <v>70700</v>
      </c>
      <c r="S348" s="421"/>
      <c r="T348" s="410">
        <f>R348+S348</f>
        <v>70700</v>
      </c>
      <c r="U348" s="421"/>
      <c r="V348" s="410">
        <f>T348+U348</f>
        <v>70700</v>
      </c>
      <c r="W348" s="421"/>
      <c r="X348" s="410">
        <f>V348+W348</f>
        <v>70700</v>
      </c>
      <c r="Y348" s="453"/>
      <c r="Z348" s="421"/>
      <c r="AA348" s="410">
        <f t="shared" si="1321"/>
        <v>0</v>
      </c>
      <c r="AB348" s="421"/>
      <c r="AC348" s="410">
        <f t="shared" ref="AC348" si="1328">AA348+AB348</f>
        <v>0</v>
      </c>
      <c r="AD348" s="421"/>
      <c r="AE348" s="410">
        <f t="shared" ref="AE348" si="1329">AC348+AD348</f>
        <v>0</v>
      </c>
      <c r="AF348" s="421"/>
      <c r="AG348" s="410">
        <f t="shared" ref="AG348" si="1330">AE348+AF348</f>
        <v>0</v>
      </c>
      <c r="AH348" s="421"/>
      <c r="AI348" s="421"/>
      <c r="AJ348" s="453"/>
      <c r="AK348" s="421"/>
      <c r="AL348" s="410">
        <f t="shared" si="1322"/>
        <v>0</v>
      </c>
      <c r="AM348" s="421"/>
      <c r="AN348" s="410">
        <f t="shared" ref="AN348" si="1331">AL348+AM348</f>
        <v>0</v>
      </c>
      <c r="AO348" s="421"/>
      <c r="AP348" s="410">
        <f t="shared" ref="AP348" si="1332">AN348+AO348</f>
        <v>0</v>
      </c>
      <c r="AQ348" s="421"/>
      <c r="AR348" s="410">
        <f t="shared" ref="AR348" si="1333">AP348+AQ348</f>
        <v>0</v>
      </c>
    </row>
    <row r="349" spans="1:44" s="399" customFormat="1" hidden="1" x14ac:dyDescent="0.25">
      <c r="A349" s="451" t="s">
        <v>459</v>
      </c>
      <c r="B349" s="457"/>
      <c r="C349" s="457"/>
      <c r="D349" s="457"/>
      <c r="E349" s="457">
        <v>300000</v>
      </c>
      <c r="F349" s="457"/>
      <c r="G349" s="457"/>
      <c r="H349" s="404">
        <f t="shared" ref="H349:X349" si="1334">SUM(H350)</f>
        <v>0</v>
      </c>
      <c r="I349" s="404">
        <f t="shared" si="1334"/>
        <v>0</v>
      </c>
      <c r="J349" s="404">
        <f t="shared" si="1334"/>
        <v>0</v>
      </c>
      <c r="K349" s="404">
        <f t="shared" si="1334"/>
        <v>0</v>
      </c>
      <c r="L349" s="404">
        <f t="shared" si="1334"/>
        <v>0</v>
      </c>
      <c r="M349" s="404">
        <f t="shared" si="1334"/>
        <v>0</v>
      </c>
      <c r="N349" s="404">
        <f t="shared" si="1334"/>
        <v>0</v>
      </c>
      <c r="O349" s="404"/>
      <c r="P349" s="404">
        <f t="shared" si="1334"/>
        <v>0</v>
      </c>
      <c r="Q349" s="404"/>
      <c r="R349" s="404">
        <f t="shared" si="1334"/>
        <v>0</v>
      </c>
      <c r="S349" s="404">
        <f>S350</f>
        <v>44000</v>
      </c>
      <c r="T349" s="404">
        <f t="shared" si="1334"/>
        <v>44000</v>
      </c>
      <c r="U349" s="404">
        <f>U350</f>
        <v>0</v>
      </c>
      <c r="V349" s="404">
        <f t="shared" si="1334"/>
        <v>44000</v>
      </c>
      <c r="W349" s="404">
        <f>W350</f>
        <v>0</v>
      </c>
      <c r="X349" s="404">
        <f t="shared" si="1334"/>
        <v>44000</v>
      </c>
      <c r="Y349" s="453">
        <f>E349+F349</f>
        <v>300000</v>
      </c>
      <c r="Z349" s="404">
        <f>SUM(Z350)</f>
        <v>0</v>
      </c>
      <c r="AA349" s="413">
        <f t="shared" si="1321"/>
        <v>300000</v>
      </c>
      <c r="AB349" s="404">
        <f>SUM(AB350)</f>
        <v>0</v>
      </c>
      <c r="AC349" s="413">
        <f t="shared" si="1182"/>
        <v>300000</v>
      </c>
      <c r="AD349" s="404">
        <f>SUM(AD350)</f>
        <v>0</v>
      </c>
      <c r="AE349" s="413">
        <f t="shared" si="1183"/>
        <v>300000</v>
      </c>
      <c r="AF349" s="404">
        <f>SUM(AF350)</f>
        <v>0</v>
      </c>
      <c r="AG349" s="413">
        <f t="shared" si="1185"/>
        <v>300000</v>
      </c>
      <c r="AH349" s="458">
        <v>200000</v>
      </c>
      <c r="AI349" s="458"/>
      <c r="AJ349" s="453">
        <f t="shared" si="1202"/>
        <v>200000</v>
      </c>
      <c r="AK349" s="404">
        <f>SUM(AK350)</f>
        <v>0</v>
      </c>
      <c r="AL349" s="413">
        <f t="shared" si="1322"/>
        <v>200000</v>
      </c>
      <c r="AM349" s="404">
        <f>SUM(AM350)</f>
        <v>0</v>
      </c>
      <c r="AN349" s="413">
        <f t="shared" si="1187"/>
        <v>200000</v>
      </c>
      <c r="AO349" s="404">
        <f>SUM(AO350)</f>
        <v>0</v>
      </c>
      <c r="AP349" s="413">
        <f t="shared" si="1189"/>
        <v>200000</v>
      </c>
      <c r="AQ349" s="404">
        <f>SUM(AQ350)</f>
        <v>0</v>
      </c>
      <c r="AR349" s="413">
        <f t="shared" si="1190"/>
        <v>200000</v>
      </c>
    </row>
    <row r="350" spans="1:44" s="389" customFormat="1" hidden="1" x14ac:dyDescent="0.25">
      <c r="A350" s="454" t="s">
        <v>1010</v>
      </c>
      <c r="B350" s="455"/>
      <c r="C350" s="455"/>
      <c r="D350" s="455"/>
      <c r="E350" s="455"/>
      <c r="F350" s="455"/>
      <c r="G350" s="455"/>
      <c r="H350" s="412">
        <v>0</v>
      </c>
      <c r="I350" s="421"/>
      <c r="J350" s="410">
        <f t="shared" si="1260"/>
        <v>0</v>
      </c>
      <c r="K350" s="421"/>
      <c r="L350" s="410">
        <f t="shared" ref="L350" si="1335">J350+K350</f>
        <v>0</v>
      </c>
      <c r="M350" s="421"/>
      <c r="N350" s="410">
        <f>L350+M350</f>
        <v>0</v>
      </c>
      <c r="O350" s="421"/>
      <c r="P350" s="410">
        <f t="shared" si="1319"/>
        <v>0</v>
      </c>
      <c r="Q350" s="421"/>
      <c r="R350" s="410">
        <f>P350+Q350</f>
        <v>0</v>
      </c>
      <c r="S350" s="421">
        <v>44000</v>
      </c>
      <c r="T350" s="410">
        <f>R350+S350</f>
        <v>44000</v>
      </c>
      <c r="U350" s="421"/>
      <c r="V350" s="410">
        <f>T350+U350</f>
        <v>44000</v>
      </c>
      <c r="W350" s="421"/>
      <c r="X350" s="410">
        <f>V350+W350</f>
        <v>44000</v>
      </c>
      <c r="Y350" s="453"/>
      <c r="Z350" s="421"/>
      <c r="AA350" s="410">
        <f t="shared" si="1321"/>
        <v>0</v>
      </c>
      <c r="AB350" s="421"/>
      <c r="AC350" s="410">
        <f t="shared" si="1182"/>
        <v>0</v>
      </c>
      <c r="AD350" s="421"/>
      <c r="AE350" s="410">
        <f t="shared" si="1183"/>
        <v>0</v>
      </c>
      <c r="AF350" s="421"/>
      <c r="AG350" s="410">
        <f t="shared" si="1185"/>
        <v>0</v>
      </c>
      <c r="AH350" s="421"/>
      <c r="AI350" s="421"/>
      <c r="AJ350" s="453"/>
      <c r="AK350" s="421"/>
      <c r="AL350" s="410">
        <f t="shared" si="1322"/>
        <v>0</v>
      </c>
      <c r="AM350" s="421"/>
      <c r="AN350" s="410">
        <f t="shared" si="1187"/>
        <v>0</v>
      </c>
      <c r="AO350" s="421"/>
      <c r="AP350" s="410">
        <f t="shared" si="1189"/>
        <v>0</v>
      </c>
      <c r="AQ350" s="421"/>
      <c r="AR350" s="410">
        <f t="shared" si="1190"/>
        <v>0</v>
      </c>
    </row>
    <row r="351" spans="1:44" s="399" customFormat="1" hidden="1" x14ac:dyDescent="0.25">
      <c r="A351" s="456" t="s">
        <v>460</v>
      </c>
      <c r="B351" s="457">
        <f t="shared" ref="B351" si="1336">SUM(B352:B354)</f>
        <v>580700</v>
      </c>
      <c r="C351" s="457">
        <v>873800</v>
      </c>
      <c r="D351" s="457">
        <f>B351+C351</f>
        <v>1454500</v>
      </c>
      <c r="E351" s="457">
        <v>1000000</v>
      </c>
      <c r="F351" s="457"/>
      <c r="G351" s="457"/>
      <c r="H351" s="404">
        <f>SUM(H352:H354)</f>
        <v>1454500</v>
      </c>
      <c r="I351" s="404">
        <f t="shared" ref="I351:Z351" si="1337">SUM(I352:I354)</f>
        <v>0</v>
      </c>
      <c r="J351" s="404">
        <f t="shared" si="1337"/>
        <v>1454500</v>
      </c>
      <c r="K351" s="404">
        <f t="shared" ref="K351:L351" si="1338">SUM(K352:K354)</f>
        <v>0</v>
      </c>
      <c r="L351" s="404">
        <f t="shared" si="1338"/>
        <v>1454500</v>
      </c>
      <c r="M351" s="404">
        <f t="shared" ref="M351:N351" si="1339">SUM(M352:M354)</f>
        <v>0</v>
      </c>
      <c r="N351" s="404">
        <f t="shared" si="1339"/>
        <v>1454500</v>
      </c>
      <c r="O351" s="404"/>
      <c r="P351" s="404">
        <f t="shared" ref="P351:R351" si="1340">SUM(P352:P354)</f>
        <v>1454500</v>
      </c>
      <c r="Q351" s="404"/>
      <c r="R351" s="404">
        <f t="shared" si="1340"/>
        <v>1454500</v>
      </c>
      <c r="S351" s="404"/>
      <c r="T351" s="404">
        <f t="shared" ref="T351:V351" si="1341">SUM(T352:T354)</f>
        <v>1454500</v>
      </c>
      <c r="U351" s="404"/>
      <c r="V351" s="404">
        <f t="shared" si="1341"/>
        <v>1454500</v>
      </c>
      <c r="W351" s="404"/>
      <c r="X351" s="404">
        <f t="shared" ref="X351" si="1342">SUM(X352:X354)</f>
        <v>1454500</v>
      </c>
      <c r="Y351" s="453">
        <f>E351+F351</f>
        <v>1000000</v>
      </c>
      <c r="Z351" s="404">
        <f t="shared" si="1337"/>
        <v>0</v>
      </c>
      <c r="AA351" s="413">
        <f t="shared" si="1321"/>
        <v>1000000</v>
      </c>
      <c r="AB351" s="404">
        <f t="shared" ref="AB351:AD351" si="1343">SUM(AB352:AB354)</f>
        <v>0</v>
      </c>
      <c r="AC351" s="413">
        <f t="shared" si="1182"/>
        <v>1000000</v>
      </c>
      <c r="AD351" s="404">
        <f t="shared" si="1343"/>
        <v>0</v>
      </c>
      <c r="AE351" s="413">
        <f t="shared" si="1183"/>
        <v>1000000</v>
      </c>
      <c r="AF351" s="404">
        <f t="shared" ref="AF351" si="1344">SUM(AF352:AF354)</f>
        <v>0</v>
      </c>
      <c r="AG351" s="413">
        <f t="shared" si="1185"/>
        <v>1000000</v>
      </c>
      <c r="AH351" s="458">
        <v>1000000</v>
      </c>
      <c r="AI351" s="458"/>
      <c r="AJ351" s="453">
        <f t="shared" si="1202"/>
        <v>1000000</v>
      </c>
      <c r="AK351" s="404">
        <f t="shared" ref="AK351:AM351" si="1345">SUM(AK352:AK354)</f>
        <v>0</v>
      </c>
      <c r="AL351" s="413">
        <f t="shared" si="1322"/>
        <v>1000000</v>
      </c>
      <c r="AM351" s="404">
        <f t="shared" si="1345"/>
        <v>0</v>
      </c>
      <c r="AN351" s="413">
        <f t="shared" si="1187"/>
        <v>1000000</v>
      </c>
      <c r="AO351" s="404">
        <f t="shared" ref="AO351:AQ351" si="1346">SUM(AO352:AO354)</f>
        <v>0</v>
      </c>
      <c r="AP351" s="413">
        <f t="shared" si="1189"/>
        <v>1000000</v>
      </c>
      <c r="AQ351" s="404">
        <f t="shared" si="1346"/>
        <v>0</v>
      </c>
      <c r="AR351" s="413">
        <f t="shared" si="1190"/>
        <v>1000000</v>
      </c>
    </row>
    <row r="352" spans="1:44" s="389" customFormat="1" hidden="1" x14ac:dyDescent="0.25">
      <c r="A352" s="454" t="s">
        <v>822</v>
      </c>
      <c r="B352" s="455">
        <v>284400</v>
      </c>
      <c r="C352" s="455"/>
      <c r="D352" s="455"/>
      <c r="E352" s="455"/>
      <c r="F352" s="455"/>
      <c r="G352" s="455"/>
      <c r="H352" s="412">
        <v>494400</v>
      </c>
      <c r="I352" s="421"/>
      <c r="J352" s="410">
        <f t="shared" si="1260"/>
        <v>494400</v>
      </c>
      <c r="K352" s="421"/>
      <c r="L352" s="410">
        <f t="shared" ref="L352:L354" si="1347">J352+K352</f>
        <v>494400</v>
      </c>
      <c r="M352" s="421"/>
      <c r="N352" s="410">
        <f>L352+M352</f>
        <v>494400</v>
      </c>
      <c r="O352" s="421"/>
      <c r="P352" s="410">
        <f t="shared" ref="P352:P367" si="1348">N352+O352</f>
        <v>494400</v>
      </c>
      <c r="Q352" s="421"/>
      <c r="R352" s="410">
        <f>P352+Q352</f>
        <v>494400</v>
      </c>
      <c r="S352" s="421"/>
      <c r="T352" s="410">
        <f>R352+S352</f>
        <v>494400</v>
      </c>
      <c r="U352" s="421"/>
      <c r="V352" s="410">
        <f>T352+U352</f>
        <v>494400</v>
      </c>
      <c r="W352" s="421"/>
      <c r="X352" s="410">
        <f>V352+W352</f>
        <v>494400</v>
      </c>
      <c r="Y352" s="453"/>
      <c r="Z352" s="421"/>
      <c r="AA352" s="410">
        <f t="shared" si="1321"/>
        <v>0</v>
      </c>
      <c r="AB352" s="421"/>
      <c r="AC352" s="410">
        <f t="shared" si="1182"/>
        <v>0</v>
      </c>
      <c r="AD352" s="421"/>
      <c r="AE352" s="410">
        <f t="shared" si="1183"/>
        <v>0</v>
      </c>
      <c r="AF352" s="421"/>
      <c r="AG352" s="410">
        <f t="shared" si="1185"/>
        <v>0</v>
      </c>
      <c r="AH352" s="421"/>
      <c r="AI352" s="421"/>
      <c r="AJ352" s="453"/>
      <c r="AK352" s="421"/>
      <c r="AL352" s="410">
        <f t="shared" si="1322"/>
        <v>0</v>
      </c>
      <c r="AM352" s="421"/>
      <c r="AN352" s="410">
        <f t="shared" si="1187"/>
        <v>0</v>
      </c>
      <c r="AO352" s="421"/>
      <c r="AP352" s="410">
        <f t="shared" si="1189"/>
        <v>0</v>
      </c>
      <c r="AQ352" s="421"/>
      <c r="AR352" s="410">
        <f t="shared" si="1190"/>
        <v>0</v>
      </c>
    </row>
    <row r="353" spans="1:44" s="389" customFormat="1" hidden="1" x14ac:dyDescent="0.25">
      <c r="A353" s="454" t="s">
        <v>823</v>
      </c>
      <c r="B353" s="455">
        <v>141100</v>
      </c>
      <c r="C353" s="455"/>
      <c r="D353" s="455"/>
      <c r="E353" s="455"/>
      <c r="F353" s="455"/>
      <c r="G353" s="455"/>
      <c r="H353" s="412">
        <v>494500</v>
      </c>
      <c r="I353" s="421"/>
      <c r="J353" s="410">
        <f t="shared" si="1260"/>
        <v>494500</v>
      </c>
      <c r="K353" s="421"/>
      <c r="L353" s="410">
        <f t="shared" si="1347"/>
        <v>494500</v>
      </c>
      <c r="M353" s="421"/>
      <c r="N353" s="410">
        <f>L353+M353</f>
        <v>494500</v>
      </c>
      <c r="O353" s="421"/>
      <c r="P353" s="410">
        <f t="shared" si="1348"/>
        <v>494500</v>
      </c>
      <c r="Q353" s="421"/>
      <c r="R353" s="410">
        <f>P353+Q353</f>
        <v>494500</v>
      </c>
      <c r="S353" s="421"/>
      <c r="T353" s="410">
        <f>R353+S353</f>
        <v>494500</v>
      </c>
      <c r="U353" s="421"/>
      <c r="V353" s="410">
        <f>T353+U353</f>
        <v>494500</v>
      </c>
      <c r="W353" s="421"/>
      <c r="X353" s="410">
        <f>V353+W353</f>
        <v>494500</v>
      </c>
      <c r="Y353" s="453"/>
      <c r="Z353" s="421"/>
      <c r="AA353" s="410">
        <f t="shared" si="1321"/>
        <v>0</v>
      </c>
      <c r="AB353" s="421"/>
      <c r="AC353" s="410">
        <f t="shared" si="1182"/>
        <v>0</v>
      </c>
      <c r="AD353" s="421"/>
      <c r="AE353" s="410">
        <f t="shared" si="1183"/>
        <v>0</v>
      </c>
      <c r="AF353" s="421"/>
      <c r="AG353" s="410">
        <f t="shared" si="1185"/>
        <v>0</v>
      </c>
      <c r="AH353" s="421"/>
      <c r="AI353" s="421"/>
      <c r="AJ353" s="453"/>
      <c r="AK353" s="421"/>
      <c r="AL353" s="410">
        <f t="shared" si="1322"/>
        <v>0</v>
      </c>
      <c r="AM353" s="421"/>
      <c r="AN353" s="410">
        <f t="shared" si="1187"/>
        <v>0</v>
      </c>
      <c r="AO353" s="421"/>
      <c r="AP353" s="410">
        <f t="shared" si="1189"/>
        <v>0</v>
      </c>
      <c r="AQ353" s="421"/>
      <c r="AR353" s="410">
        <f t="shared" si="1190"/>
        <v>0</v>
      </c>
    </row>
    <row r="354" spans="1:44" s="389" customFormat="1" hidden="1" x14ac:dyDescent="0.25">
      <c r="A354" s="454" t="s">
        <v>824</v>
      </c>
      <c r="B354" s="455">
        <v>155200</v>
      </c>
      <c r="C354" s="455"/>
      <c r="D354" s="455"/>
      <c r="E354" s="455"/>
      <c r="F354" s="455"/>
      <c r="G354" s="455"/>
      <c r="H354" s="412">
        <v>465600</v>
      </c>
      <c r="I354" s="421"/>
      <c r="J354" s="410">
        <f t="shared" si="1260"/>
        <v>465600</v>
      </c>
      <c r="K354" s="421"/>
      <c r="L354" s="410">
        <f t="shared" si="1347"/>
        <v>465600</v>
      </c>
      <c r="M354" s="421"/>
      <c r="N354" s="410">
        <f>L354+M354</f>
        <v>465600</v>
      </c>
      <c r="O354" s="421"/>
      <c r="P354" s="410">
        <f t="shared" si="1348"/>
        <v>465600</v>
      </c>
      <c r="Q354" s="421"/>
      <c r="R354" s="410">
        <f>P354+Q354</f>
        <v>465600</v>
      </c>
      <c r="S354" s="421"/>
      <c r="T354" s="410">
        <f>R354+S354</f>
        <v>465600</v>
      </c>
      <c r="U354" s="421"/>
      <c r="V354" s="410">
        <f>T354+U354</f>
        <v>465600</v>
      </c>
      <c r="W354" s="421"/>
      <c r="X354" s="410">
        <f>V354+W354</f>
        <v>465600</v>
      </c>
      <c r="Y354" s="453"/>
      <c r="Z354" s="421"/>
      <c r="AA354" s="410">
        <f t="shared" si="1321"/>
        <v>0</v>
      </c>
      <c r="AB354" s="421"/>
      <c r="AC354" s="410">
        <f t="shared" si="1182"/>
        <v>0</v>
      </c>
      <c r="AD354" s="421"/>
      <c r="AE354" s="410">
        <f t="shared" si="1183"/>
        <v>0</v>
      </c>
      <c r="AF354" s="421"/>
      <c r="AG354" s="410">
        <f t="shared" si="1185"/>
        <v>0</v>
      </c>
      <c r="AH354" s="421"/>
      <c r="AI354" s="421"/>
      <c r="AJ354" s="453"/>
      <c r="AK354" s="421"/>
      <c r="AL354" s="410">
        <f t="shared" si="1322"/>
        <v>0</v>
      </c>
      <c r="AM354" s="421"/>
      <c r="AN354" s="410">
        <f t="shared" si="1187"/>
        <v>0</v>
      </c>
      <c r="AO354" s="421"/>
      <c r="AP354" s="410">
        <f t="shared" si="1189"/>
        <v>0</v>
      </c>
      <c r="AQ354" s="421"/>
      <c r="AR354" s="410">
        <f t="shared" si="1190"/>
        <v>0</v>
      </c>
    </row>
    <row r="355" spans="1:44" s="399" customFormat="1" hidden="1" x14ac:dyDescent="0.25">
      <c r="A355" s="451" t="s">
        <v>463</v>
      </c>
      <c r="B355" s="457"/>
      <c r="C355" s="457">
        <v>354500</v>
      </c>
      <c r="D355" s="457">
        <f>B355+C355</f>
        <v>354500</v>
      </c>
      <c r="E355" s="457">
        <v>400000</v>
      </c>
      <c r="F355" s="457"/>
      <c r="G355" s="457"/>
      <c r="H355" s="404">
        <f t="shared" ref="H355:N355" si="1349">SUM(H356:H359)</f>
        <v>354500</v>
      </c>
      <c r="I355" s="404">
        <f t="shared" si="1349"/>
        <v>0</v>
      </c>
      <c r="J355" s="404">
        <f t="shared" si="1349"/>
        <v>354500</v>
      </c>
      <c r="K355" s="404">
        <f t="shared" si="1349"/>
        <v>0</v>
      </c>
      <c r="L355" s="404">
        <f t="shared" si="1349"/>
        <v>354500</v>
      </c>
      <c r="M355" s="404">
        <f t="shared" si="1349"/>
        <v>0</v>
      </c>
      <c r="N355" s="404">
        <f t="shared" si="1349"/>
        <v>354500</v>
      </c>
      <c r="O355" s="404"/>
      <c r="P355" s="404">
        <f t="shared" ref="P355:R355" si="1350">SUM(P356:P359)</f>
        <v>354500</v>
      </c>
      <c r="Q355" s="404"/>
      <c r="R355" s="404">
        <f t="shared" si="1350"/>
        <v>354500</v>
      </c>
      <c r="S355" s="404"/>
      <c r="T355" s="404">
        <f t="shared" ref="T355:V355" si="1351">SUM(T356:T359)</f>
        <v>354500</v>
      </c>
      <c r="U355" s="404"/>
      <c r="V355" s="404">
        <f t="shared" si="1351"/>
        <v>354500</v>
      </c>
      <c r="W355" s="404"/>
      <c r="X355" s="404">
        <f t="shared" ref="X355" si="1352">SUM(X356:X359)</f>
        <v>354500</v>
      </c>
      <c r="Y355" s="453">
        <f>E355+F355</f>
        <v>400000</v>
      </c>
      <c r="Z355" s="404">
        <f>SUM(Z356:Z359)</f>
        <v>0</v>
      </c>
      <c r="AA355" s="413">
        <f t="shared" si="1321"/>
        <v>400000</v>
      </c>
      <c r="AB355" s="404">
        <f>SUM(AB356:AB359)</f>
        <v>0</v>
      </c>
      <c r="AC355" s="413">
        <f t="shared" si="1182"/>
        <v>400000</v>
      </c>
      <c r="AD355" s="404">
        <f>SUM(AD356:AD359)</f>
        <v>0</v>
      </c>
      <c r="AE355" s="413">
        <f t="shared" si="1183"/>
        <v>400000</v>
      </c>
      <c r="AF355" s="404">
        <f>SUM(AF356:AF359)</f>
        <v>0</v>
      </c>
      <c r="AG355" s="413">
        <f t="shared" si="1185"/>
        <v>400000</v>
      </c>
      <c r="AH355" s="458">
        <v>250000</v>
      </c>
      <c r="AI355" s="458"/>
      <c r="AJ355" s="453">
        <f t="shared" ref="AJ355:AJ360" si="1353">AH355+AI355</f>
        <v>250000</v>
      </c>
      <c r="AK355" s="404">
        <f>SUM(AK356:AK359)</f>
        <v>0</v>
      </c>
      <c r="AL355" s="413">
        <f t="shared" si="1322"/>
        <v>250000</v>
      </c>
      <c r="AM355" s="404">
        <f>SUM(AM356:AM359)</f>
        <v>0</v>
      </c>
      <c r="AN355" s="413">
        <f t="shared" si="1187"/>
        <v>250000</v>
      </c>
      <c r="AO355" s="404">
        <f>SUM(AO356:AO359)</f>
        <v>0</v>
      </c>
      <c r="AP355" s="413">
        <f t="shared" si="1189"/>
        <v>250000</v>
      </c>
      <c r="AQ355" s="404">
        <f>SUM(AQ356:AQ359)</f>
        <v>0</v>
      </c>
      <c r="AR355" s="413">
        <f t="shared" si="1190"/>
        <v>250000</v>
      </c>
    </row>
    <row r="356" spans="1:44" s="389" customFormat="1" hidden="1" x14ac:dyDescent="0.25">
      <c r="A356" s="454" t="s">
        <v>825</v>
      </c>
      <c r="B356" s="455"/>
      <c r="C356" s="455"/>
      <c r="D356" s="455"/>
      <c r="E356" s="455"/>
      <c r="F356" s="455"/>
      <c r="G356" s="455"/>
      <c r="H356" s="412">
        <v>88000</v>
      </c>
      <c r="I356" s="421"/>
      <c r="J356" s="410">
        <f t="shared" si="1260"/>
        <v>88000</v>
      </c>
      <c r="K356" s="421"/>
      <c r="L356" s="410">
        <f t="shared" ref="L356:L359" si="1354">J356+K356</f>
        <v>88000</v>
      </c>
      <c r="M356" s="421"/>
      <c r="N356" s="410">
        <f>L356+M356</f>
        <v>88000</v>
      </c>
      <c r="O356" s="421"/>
      <c r="P356" s="410">
        <f t="shared" si="1348"/>
        <v>88000</v>
      </c>
      <c r="Q356" s="421"/>
      <c r="R356" s="410">
        <f>P356+Q356</f>
        <v>88000</v>
      </c>
      <c r="S356" s="421"/>
      <c r="T356" s="410">
        <f>R356+S356</f>
        <v>88000</v>
      </c>
      <c r="U356" s="421"/>
      <c r="V356" s="410">
        <f>T356+U356</f>
        <v>88000</v>
      </c>
      <c r="W356" s="421"/>
      <c r="X356" s="410">
        <f>V356+W356</f>
        <v>88000</v>
      </c>
      <c r="Y356" s="453"/>
      <c r="Z356" s="421"/>
      <c r="AA356" s="410">
        <f t="shared" si="1321"/>
        <v>0</v>
      </c>
      <c r="AB356" s="421"/>
      <c r="AC356" s="410">
        <f t="shared" si="1182"/>
        <v>0</v>
      </c>
      <c r="AD356" s="421"/>
      <c r="AE356" s="410">
        <f t="shared" si="1183"/>
        <v>0</v>
      </c>
      <c r="AF356" s="421"/>
      <c r="AG356" s="410">
        <f t="shared" si="1185"/>
        <v>0</v>
      </c>
      <c r="AH356" s="421"/>
      <c r="AI356" s="421"/>
      <c r="AJ356" s="453"/>
      <c r="AK356" s="421"/>
      <c r="AL356" s="410">
        <f t="shared" si="1322"/>
        <v>0</v>
      </c>
      <c r="AM356" s="421"/>
      <c r="AN356" s="410">
        <f t="shared" si="1187"/>
        <v>0</v>
      </c>
      <c r="AO356" s="421"/>
      <c r="AP356" s="410">
        <f t="shared" si="1189"/>
        <v>0</v>
      </c>
      <c r="AQ356" s="421"/>
      <c r="AR356" s="410">
        <f t="shared" si="1190"/>
        <v>0</v>
      </c>
    </row>
    <row r="357" spans="1:44" s="389" customFormat="1" hidden="1" x14ac:dyDescent="0.25">
      <c r="A357" s="454" t="s">
        <v>817</v>
      </c>
      <c r="B357" s="455"/>
      <c r="C357" s="455"/>
      <c r="D357" s="455"/>
      <c r="E357" s="455"/>
      <c r="F357" s="455"/>
      <c r="G357" s="455"/>
      <c r="H357" s="412">
        <v>109700</v>
      </c>
      <c r="I357" s="421"/>
      <c r="J357" s="410">
        <f t="shared" si="1260"/>
        <v>109700</v>
      </c>
      <c r="K357" s="421"/>
      <c r="L357" s="410">
        <f t="shared" si="1354"/>
        <v>109700</v>
      </c>
      <c r="M357" s="421"/>
      <c r="N357" s="410">
        <f>L357+M357</f>
        <v>109700</v>
      </c>
      <c r="O357" s="421"/>
      <c r="P357" s="410">
        <f t="shared" si="1348"/>
        <v>109700</v>
      </c>
      <c r="Q357" s="421"/>
      <c r="R357" s="410">
        <f>P357+Q357</f>
        <v>109700</v>
      </c>
      <c r="S357" s="421"/>
      <c r="T357" s="410">
        <f>R357+S357</f>
        <v>109700</v>
      </c>
      <c r="U357" s="421"/>
      <c r="V357" s="410">
        <f>T357+U357</f>
        <v>109700</v>
      </c>
      <c r="W357" s="421"/>
      <c r="X357" s="410">
        <f>V357+W357</f>
        <v>109700</v>
      </c>
      <c r="Y357" s="453"/>
      <c r="Z357" s="421"/>
      <c r="AA357" s="410">
        <f t="shared" si="1321"/>
        <v>0</v>
      </c>
      <c r="AB357" s="421"/>
      <c r="AC357" s="410">
        <f t="shared" si="1182"/>
        <v>0</v>
      </c>
      <c r="AD357" s="421"/>
      <c r="AE357" s="410">
        <f t="shared" si="1183"/>
        <v>0</v>
      </c>
      <c r="AF357" s="421"/>
      <c r="AG357" s="410">
        <f t="shared" si="1185"/>
        <v>0</v>
      </c>
      <c r="AH357" s="421"/>
      <c r="AI357" s="421"/>
      <c r="AJ357" s="453"/>
      <c r="AK357" s="421"/>
      <c r="AL357" s="410">
        <f t="shared" si="1322"/>
        <v>0</v>
      </c>
      <c r="AM357" s="421"/>
      <c r="AN357" s="410">
        <f t="shared" si="1187"/>
        <v>0</v>
      </c>
      <c r="AO357" s="421"/>
      <c r="AP357" s="410">
        <f t="shared" si="1189"/>
        <v>0</v>
      </c>
      <c r="AQ357" s="421"/>
      <c r="AR357" s="410">
        <f t="shared" si="1190"/>
        <v>0</v>
      </c>
    </row>
    <row r="358" spans="1:44" s="389" customFormat="1" hidden="1" x14ac:dyDescent="0.25">
      <c r="A358" s="454" t="s">
        <v>885</v>
      </c>
      <c r="B358" s="455"/>
      <c r="C358" s="455"/>
      <c r="D358" s="455"/>
      <c r="E358" s="455"/>
      <c r="F358" s="455"/>
      <c r="G358" s="455"/>
      <c r="H358" s="412">
        <v>54400</v>
      </c>
      <c r="I358" s="421"/>
      <c r="J358" s="410">
        <f t="shared" si="1260"/>
        <v>54400</v>
      </c>
      <c r="K358" s="421"/>
      <c r="L358" s="410">
        <f t="shared" si="1354"/>
        <v>54400</v>
      </c>
      <c r="M358" s="421"/>
      <c r="N358" s="410">
        <f>L358+M358</f>
        <v>54400</v>
      </c>
      <c r="O358" s="421"/>
      <c r="P358" s="410">
        <f t="shared" si="1348"/>
        <v>54400</v>
      </c>
      <c r="Q358" s="421"/>
      <c r="R358" s="410">
        <f>P358+Q358</f>
        <v>54400</v>
      </c>
      <c r="S358" s="421"/>
      <c r="T358" s="410">
        <f>R358+S358</f>
        <v>54400</v>
      </c>
      <c r="U358" s="421"/>
      <c r="V358" s="410">
        <f>T358+U358</f>
        <v>54400</v>
      </c>
      <c r="W358" s="421"/>
      <c r="X358" s="410">
        <f>V358+W358</f>
        <v>54400</v>
      </c>
      <c r="Y358" s="453"/>
      <c r="Z358" s="421"/>
      <c r="AA358" s="410">
        <f t="shared" si="1321"/>
        <v>0</v>
      </c>
      <c r="AB358" s="421"/>
      <c r="AC358" s="410">
        <f t="shared" si="1182"/>
        <v>0</v>
      </c>
      <c r="AD358" s="421"/>
      <c r="AE358" s="410">
        <f t="shared" si="1183"/>
        <v>0</v>
      </c>
      <c r="AF358" s="421"/>
      <c r="AG358" s="410">
        <f t="shared" si="1185"/>
        <v>0</v>
      </c>
      <c r="AH358" s="421"/>
      <c r="AI358" s="421"/>
      <c r="AJ358" s="453"/>
      <c r="AK358" s="421"/>
      <c r="AL358" s="410">
        <f t="shared" si="1322"/>
        <v>0</v>
      </c>
      <c r="AM358" s="421"/>
      <c r="AN358" s="410">
        <f t="shared" si="1187"/>
        <v>0</v>
      </c>
      <c r="AO358" s="421"/>
      <c r="AP358" s="410">
        <f t="shared" si="1189"/>
        <v>0</v>
      </c>
      <c r="AQ358" s="421"/>
      <c r="AR358" s="410">
        <f t="shared" si="1190"/>
        <v>0</v>
      </c>
    </row>
    <row r="359" spans="1:44" s="389" customFormat="1" hidden="1" x14ac:dyDescent="0.25">
      <c r="A359" s="454" t="s">
        <v>826</v>
      </c>
      <c r="B359" s="455"/>
      <c r="C359" s="455"/>
      <c r="D359" s="455"/>
      <c r="E359" s="455"/>
      <c r="F359" s="455"/>
      <c r="G359" s="455"/>
      <c r="H359" s="412">
        <v>102400</v>
      </c>
      <c r="I359" s="421"/>
      <c r="J359" s="410">
        <f t="shared" si="1260"/>
        <v>102400</v>
      </c>
      <c r="K359" s="421"/>
      <c r="L359" s="410">
        <f t="shared" si="1354"/>
        <v>102400</v>
      </c>
      <c r="M359" s="421"/>
      <c r="N359" s="410">
        <f>L359+M359</f>
        <v>102400</v>
      </c>
      <c r="O359" s="421"/>
      <c r="P359" s="410">
        <f t="shared" si="1348"/>
        <v>102400</v>
      </c>
      <c r="Q359" s="421"/>
      <c r="R359" s="410">
        <f>P359+Q359</f>
        <v>102400</v>
      </c>
      <c r="S359" s="421"/>
      <c r="T359" s="410">
        <f>R359+S359</f>
        <v>102400</v>
      </c>
      <c r="U359" s="421"/>
      <c r="V359" s="410">
        <f>T359+U359</f>
        <v>102400</v>
      </c>
      <c r="W359" s="421"/>
      <c r="X359" s="410">
        <f>V359+W359</f>
        <v>102400</v>
      </c>
      <c r="Y359" s="453"/>
      <c r="Z359" s="421"/>
      <c r="AA359" s="410">
        <f t="shared" si="1321"/>
        <v>0</v>
      </c>
      <c r="AB359" s="421"/>
      <c r="AC359" s="410">
        <f t="shared" ref="AC359:AC367" si="1355">AA359+AB359</f>
        <v>0</v>
      </c>
      <c r="AD359" s="421"/>
      <c r="AE359" s="410">
        <f t="shared" ref="AE359:AE367" si="1356">AC359+AD359</f>
        <v>0</v>
      </c>
      <c r="AF359" s="421"/>
      <c r="AG359" s="410">
        <f t="shared" ref="AG359:AG367" si="1357">AE359+AF359</f>
        <v>0</v>
      </c>
      <c r="AH359" s="421"/>
      <c r="AI359" s="421"/>
      <c r="AJ359" s="453"/>
      <c r="AK359" s="421"/>
      <c r="AL359" s="410">
        <f t="shared" si="1322"/>
        <v>0</v>
      </c>
      <c r="AM359" s="421"/>
      <c r="AN359" s="410">
        <f t="shared" ref="AN359:AN367" si="1358">AL359+AM359</f>
        <v>0</v>
      </c>
      <c r="AO359" s="421"/>
      <c r="AP359" s="410">
        <f t="shared" ref="AP359:AP367" si="1359">AN359+AO359</f>
        <v>0</v>
      </c>
      <c r="AQ359" s="421"/>
      <c r="AR359" s="410">
        <f t="shared" ref="AR359:AR367" si="1360">AP359+AQ359</f>
        <v>0</v>
      </c>
    </row>
    <row r="360" spans="1:44" s="399" customFormat="1" hidden="1" x14ac:dyDescent="0.25">
      <c r="A360" s="459" t="s">
        <v>681</v>
      </c>
      <c r="B360" s="457"/>
      <c r="C360" s="457">
        <v>2352600</v>
      </c>
      <c r="D360" s="457">
        <f>B360+C360</f>
        <v>2352600</v>
      </c>
      <c r="E360" s="457">
        <v>961000</v>
      </c>
      <c r="F360" s="457"/>
      <c r="G360" s="457"/>
      <c r="H360" s="404">
        <f>SUM(H361:H367)</f>
        <v>2352600</v>
      </c>
      <c r="I360" s="404">
        <f t="shared" ref="I360:J360" si="1361">SUM(I361:I367)</f>
        <v>0</v>
      </c>
      <c r="J360" s="404">
        <f t="shared" si="1361"/>
        <v>2352600</v>
      </c>
      <c r="K360" s="404">
        <f t="shared" ref="K360:L360" si="1362">SUM(K361:K367)</f>
        <v>0</v>
      </c>
      <c r="L360" s="404">
        <f t="shared" si="1362"/>
        <v>2352600</v>
      </c>
      <c r="M360" s="404">
        <f t="shared" ref="M360:N360" si="1363">SUM(M361:M367)</f>
        <v>0</v>
      </c>
      <c r="N360" s="404">
        <f t="shared" si="1363"/>
        <v>2352600</v>
      </c>
      <c r="O360" s="404"/>
      <c r="P360" s="404">
        <f t="shared" ref="P360:R360" si="1364">SUM(P361:P367)</f>
        <v>2352600</v>
      </c>
      <c r="Q360" s="404">
        <f t="shared" si="1364"/>
        <v>-123400</v>
      </c>
      <c r="R360" s="404">
        <f t="shared" si="1364"/>
        <v>2229200</v>
      </c>
      <c r="S360" s="404">
        <f t="shared" ref="S360:T360" si="1365">SUM(S361:S367)</f>
        <v>0</v>
      </c>
      <c r="T360" s="404">
        <f t="shared" si="1365"/>
        <v>2229200</v>
      </c>
      <c r="U360" s="404">
        <f t="shared" ref="U360:V360" si="1366">SUM(U361:U367)</f>
        <v>0</v>
      </c>
      <c r="V360" s="404">
        <f t="shared" si="1366"/>
        <v>2229200</v>
      </c>
      <c r="W360" s="404">
        <f t="shared" ref="W360:X360" si="1367">SUM(W361:W367)</f>
        <v>0</v>
      </c>
      <c r="X360" s="404">
        <f t="shared" si="1367"/>
        <v>2229200</v>
      </c>
      <c r="Y360" s="453">
        <f>E360+F360</f>
        <v>961000</v>
      </c>
      <c r="Z360" s="404">
        <f>SUM(Z361:Z367)</f>
        <v>0</v>
      </c>
      <c r="AA360" s="413">
        <f t="shared" si="1321"/>
        <v>961000</v>
      </c>
      <c r="AB360" s="404">
        <f>SUM(AB361:AB367)</f>
        <v>0</v>
      </c>
      <c r="AC360" s="413">
        <f t="shared" si="1355"/>
        <v>961000</v>
      </c>
      <c r="AD360" s="404">
        <f>SUM(AD361:AD367)</f>
        <v>0</v>
      </c>
      <c r="AE360" s="413">
        <f t="shared" si="1356"/>
        <v>961000</v>
      </c>
      <c r="AF360" s="404">
        <f>SUM(AF361:AF367)</f>
        <v>0</v>
      </c>
      <c r="AG360" s="413">
        <f t="shared" si="1357"/>
        <v>961000</v>
      </c>
      <c r="AH360" s="404">
        <v>700000</v>
      </c>
      <c r="AI360" s="458"/>
      <c r="AJ360" s="453">
        <f t="shared" si="1353"/>
        <v>700000</v>
      </c>
      <c r="AK360" s="404">
        <f>SUM(AK361:AK367)</f>
        <v>0</v>
      </c>
      <c r="AL360" s="413">
        <f t="shared" si="1322"/>
        <v>700000</v>
      </c>
      <c r="AM360" s="404">
        <f>SUM(AM361:AM367)</f>
        <v>0</v>
      </c>
      <c r="AN360" s="413">
        <f t="shared" si="1358"/>
        <v>700000</v>
      </c>
      <c r="AO360" s="404">
        <f>SUM(AO361:AO367)</f>
        <v>0</v>
      </c>
      <c r="AP360" s="413">
        <f t="shared" si="1359"/>
        <v>700000</v>
      </c>
      <c r="AQ360" s="404">
        <f>SUM(AQ361:AQ367)</f>
        <v>0</v>
      </c>
      <c r="AR360" s="413">
        <f t="shared" si="1360"/>
        <v>700000</v>
      </c>
    </row>
    <row r="361" spans="1:44" s="389" customFormat="1" hidden="1" x14ac:dyDescent="0.25">
      <c r="A361" s="454" t="s">
        <v>827</v>
      </c>
      <c r="B361" s="455"/>
      <c r="C361" s="455"/>
      <c r="D361" s="455"/>
      <c r="E361" s="455"/>
      <c r="F361" s="455"/>
      <c r="G361" s="455"/>
      <c r="H361" s="412">
        <v>328000</v>
      </c>
      <c r="I361" s="421"/>
      <c r="J361" s="410">
        <f t="shared" si="1260"/>
        <v>328000</v>
      </c>
      <c r="K361" s="421"/>
      <c r="L361" s="410">
        <f t="shared" ref="L361:L367" si="1368">J361+K361</f>
        <v>328000</v>
      </c>
      <c r="M361" s="421"/>
      <c r="N361" s="410">
        <f t="shared" ref="N361:N367" si="1369">L361+M361</f>
        <v>328000</v>
      </c>
      <c r="O361" s="421"/>
      <c r="P361" s="410">
        <f t="shared" si="1348"/>
        <v>328000</v>
      </c>
      <c r="Q361" s="421"/>
      <c r="R361" s="410">
        <f t="shared" ref="R361:R367" si="1370">P361+Q361</f>
        <v>328000</v>
      </c>
      <c r="S361" s="421"/>
      <c r="T361" s="410">
        <f t="shared" ref="T361:T367" si="1371">R361+S361</f>
        <v>328000</v>
      </c>
      <c r="U361" s="421"/>
      <c r="V361" s="410">
        <f t="shared" ref="V361:V367" si="1372">T361+U361</f>
        <v>328000</v>
      </c>
      <c r="W361" s="421"/>
      <c r="X361" s="410">
        <f t="shared" ref="X361:X367" si="1373">V361+W361</f>
        <v>328000</v>
      </c>
      <c r="Y361" s="453"/>
      <c r="Z361" s="421"/>
      <c r="AA361" s="410">
        <f t="shared" si="1321"/>
        <v>0</v>
      </c>
      <c r="AB361" s="421"/>
      <c r="AC361" s="410">
        <f t="shared" si="1355"/>
        <v>0</v>
      </c>
      <c r="AD361" s="421"/>
      <c r="AE361" s="410">
        <f t="shared" si="1356"/>
        <v>0</v>
      </c>
      <c r="AF361" s="421"/>
      <c r="AG361" s="410">
        <f t="shared" si="1357"/>
        <v>0</v>
      </c>
      <c r="AH361" s="421"/>
      <c r="AI361" s="421"/>
      <c r="AJ361" s="453"/>
      <c r="AK361" s="421"/>
      <c r="AL361" s="410">
        <f t="shared" si="1322"/>
        <v>0</v>
      </c>
      <c r="AM361" s="421"/>
      <c r="AN361" s="410">
        <f t="shared" si="1358"/>
        <v>0</v>
      </c>
      <c r="AO361" s="421"/>
      <c r="AP361" s="410">
        <f t="shared" si="1359"/>
        <v>0</v>
      </c>
      <c r="AQ361" s="421"/>
      <c r="AR361" s="410">
        <f t="shared" si="1360"/>
        <v>0</v>
      </c>
    </row>
    <row r="362" spans="1:44" s="389" customFormat="1" hidden="1" x14ac:dyDescent="0.25">
      <c r="A362" s="454" t="s">
        <v>828</v>
      </c>
      <c r="B362" s="455"/>
      <c r="C362" s="455"/>
      <c r="D362" s="455"/>
      <c r="E362" s="455"/>
      <c r="F362" s="455"/>
      <c r="G362" s="455"/>
      <c r="H362" s="412">
        <v>345200</v>
      </c>
      <c r="I362" s="421"/>
      <c r="J362" s="410">
        <f t="shared" si="1260"/>
        <v>345200</v>
      </c>
      <c r="K362" s="421"/>
      <c r="L362" s="410">
        <f t="shared" si="1368"/>
        <v>345200</v>
      </c>
      <c r="M362" s="421"/>
      <c r="N362" s="410">
        <f t="shared" si="1369"/>
        <v>345200</v>
      </c>
      <c r="O362" s="421"/>
      <c r="P362" s="410">
        <f t="shared" si="1348"/>
        <v>345200</v>
      </c>
      <c r="Q362" s="421"/>
      <c r="R362" s="410">
        <f t="shared" si="1370"/>
        <v>345200</v>
      </c>
      <c r="S362" s="421"/>
      <c r="T362" s="410">
        <f t="shared" si="1371"/>
        <v>345200</v>
      </c>
      <c r="U362" s="421"/>
      <c r="V362" s="410">
        <f t="shared" si="1372"/>
        <v>345200</v>
      </c>
      <c r="W362" s="421"/>
      <c r="X362" s="410">
        <f t="shared" si="1373"/>
        <v>345200</v>
      </c>
      <c r="Y362" s="453"/>
      <c r="Z362" s="421"/>
      <c r="AA362" s="410">
        <f t="shared" si="1321"/>
        <v>0</v>
      </c>
      <c r="AB362" s="421"/>
      <c r="AC362" s="410">
        <f t="shared" si="1355"/>
        <v>0</v>
      </c>
      <c r="AD362" s="421"/>
      <c r="AE362" s="410">
        <f t="shared" si="1356"/>
        <v>0</v>
      </c>
      <c r="AF362" s="421"/>
      <c r="AG362" s="410">
        <f t="shared" si="1357"/>
        <v>0</v>
      </c>
      <c r="AH362" s="421"/>
      <c r="AI362" s="421"/>
      <c r="AJ362" s="453"/>
      <c r="AK362" s="421"/>
      <c r="AL362" s="410">
        <f t="shared" si="1322"/>
        <v>0</v>
      </c>
      <c r="AM362" s="421"/>
      <c r="AN362" s="410">
        <f t="shared" si="1358"/>
        <v>0</v>
      </c>
      <c r="AO362" s="421"/>
      <c r="AP362" s="410">
        <f t="shared" si="1359"/>
        <v>0</v>
      </c>
      <c r="AQ362" s="421"/>
      <c r="AR362" s="410">
        <f t="shared" si="1360"/>
        <v>0</v>
      </c>
    </row>
    <row r="363" spans="1:44" s="389" customFormat="1" hidden="1" x14ac:dyDescent="0.25">
      <c r="A363" s="454" t="s">
        <v>829</v>
      </c>
      <c r="B363" s="455"/>
      <c r="C363" s="455"/>
      <c r="D363" s="455"/>
      <c r="E363" s="455"/>
      <c r="F363" s="455"/>
      <c r="G363" s="455"/>
      <c r="H363" s="412">
        <v>797500</v>
      </c>
      <c r="I363" s="421"/>
      <c r="J363" s="410">
        <f t="shared" si="1260"/>
        <v>797500</v>
      </c>
      <c r="K363" s="421"/>
      <c r="L363" s="410">
        <f t="shared" si="1368"/>
        <v>797500</v>
      </c>
      <c r="M363" s="421"/>
      <c r="N363" s="410">
        <f t="shared" si="1369"/>
        <v>797500</v>
      </c>
      <c r="O363" s="421"/>
      <c r="P363" s="410">
        <f t="shared" si="1348"/>
        <v>797500</v>
      </c>
      <c r="Q363" s="421">
        <v>-123400</v>
      </c>
      <c r="R363" s="410">
        <f t="shared" si="1370"/>
        <v>674100</v>
      </c>
      <c r="S363" s="421"/>
      <c r="T363" s="410">
        <f t="shared" si="1371"/>
        <v>674100</v>
      </c>
      <c r="U363" s="421"/>
      <c r="V363" s="410">
        <f t="shared" si="1372"/>
        <v>674100</v>
      </c>
      <c r="W363" s="421"/>
      <c r="X363" s="410">
        <f t="shared" si="1373"/>
        <v>674100</v>
      </c>
      <c r="Y363" s="453"/>
      <c r="Z363" s="421"/>
      <c r="AA363" s="410">
        <f t="shared" si="1321"/>
        <v>0</v>
      </c>
      <c r="AB363" s="421"/>
      <c r="AC363" s="410">
        <f t="shared" si="1355"/>
        <v>0</v>
      </c>
      <c r="AD363" s="421"/>
      <c r="AE363" s="410">
        <f t="shared" si="1356"/>
        <v>0</v>
      </c>
      <c r="AF363" s="421"/>
      <c r="AG363" s="410">
        <f t="shared" si="1357"/>
        <v>0</v>
      </c>
      <c r="AH363" s="421"/>
      <c r="AI363" s="421"/>
      <c r="AJ363" s="453"/>
      <c r="AK363" s="421"/>
      <c r="AL363" s="410">
        <f t="shared" si="1322"/>
        <v>0</v>
      </c>
      <c r="AM363" s="421"/>
      <c r="AN363" s="410">
        <f t="shared" si="1358"/>
        <v>0</v>
      </c>
      <c r="AO363" s="421"/>
      <c r="AP363" s="410">
        <f t="shared" si="1359"/>
        <v>0</v>
      </c>
      <c r="AQ363" s="421"/>
      <c r="AR363" s="410">
        <f t="shared" si="1360"/>
        <v>0</v>
      </c>
    </row>
    <row r="364" spans="1:44" s="389" customFormat="1" hidden="1" x14ac:dyDescent="0.25">
      <c r="A364" s="454" t="s">
        <v>886</v>
      </c>
      <c r="B364" s="455"/>
      <c r="C364" s="455"/>
      <c r="D364" s="455"/>
      <c r="E364" s="455"/>
      <c r="F364" s="455"/>
      <c r="G364" s="455"/>
      <c r="H364" s="412">
        <v>336000</v>
      </c>
      <c r="I364" s="421"/>
      <c r="J364" s="410">
        <f t="shared" si="1260"/>
        <v>336000</v>
      </c>
      <c r="K364" s="421"/>
      <c r="L364" s="410">
        <f t="shared" si="1368"/>
        <v>336000</v>
      </c>
      <c r="M364" s="421"/>
      <c r="N364" s="410">
        <f t="shared" si="1369"/>
        <v>336000</v>
      </c>
      <c r="O364" s="421"/>
      <c r="P364" s="410">
        <f t="shared" si="1348"/>
        <v>336000</v>
      </c>
      <c r="Q364" s="421"/>
      <c r="R364" s="410">
        <f t="shared" si="1370"/>
        <v>336000</v>
      </c>
      <c r="S364" s="421"/>
      <c r="T364" s="410">
        <f t="shared" si="1371"/>
        <v>336000</v>
      </c>
      <c r="U364" s="421"/>
      <c r="V364" s="410">
        <f t="shared" si="1372"/>
        <v>336000</v>
      </c>
      <c r="W364" s="421"/>
      <c r="X364" s="410">
        <f t="shared" si="1373"/>
        <v>336000</v>
      </c>
      <c r="Y364" s="453"/>
      <c r="Z364" s="421"/>
      <c r="AA364" s="410">
        <f t="shared" si="1321"/>
        <v>0</v>
      </c>
      <c r="AB364" s="421"/>
      <c r="AC364" s="410">
        <f t="shared" si="1355"/>
        <v>0</v>
      </c>
      <c r="AD364" s="421"/>
      <c r="AE364" s="410">
        <f t="shared" si="1356"/>
        <v>0</v>
      </c>
      <c r="AF364" s="421"/>
      <c r="AG364" s="410">
        <f t="shared" si="1357"/>
        <v>0</v>
      </c>
      <c r="AH364" s="421"/>
      <c r="AI364" s="421"/>
      <c r="AJ364" s="453"/>
      <c r="AK364" s="421"/>
      <c r="AL364" s="410">
        <f t="shared" si="1322"/>
        <v>0</v>
      </c>
      <c r="AM364" s="421"/>
      <c r="AN364" s="410">
        <f t="shared" si="1358"/>
        <v>0</v>
      </c>
      <c r="AO364" s="421"/>
      <c r="AP364" s="410">
        <f t="shared" si="1359"/>
        <v>0</v>
      </c>
      <c r="AQ364" s="421"/>
      <c r="AR364" s="410">
        <f t="shared" si="1360"/>
        <v>0</v>
      </c>
    </row>
    <row r="365" spans="1:44" s="389" customFormat="1" hidden="1" x14ac:dyDescent="0.25">
      <c r="A365" s="454" t="s">
        <v>831</v>
      </c>
      <c r="B365" s="455"/>
      <c r="C365" s="455"/>
      <c r="D365" s="455"/>
      <c r="E365" s="455"/>
      <c r="F365" s="455"/>
      <c r="G365" s="455"/>
      <c r="H365" s="412">
        <v>248000</v>
      </c>
      <c r="I365" s="421"/>
      <c r="J365" s="410">
        <f t="shared" si="1260"/>
        <v>248000</v>
      </c>
      <c r="K365" s="421"/>
      <c r="L365" s="410">
        <f t="shared" si="1368"/>
        <v>248000</v>
      </c>
      <c r="M365" s="421"/>
      <c r="N365" s="410">
        <f t="shared" si="1369"/>
        <v>248000</v>
      </c>
      <c r="O365" s="421"/>
      <c r="P365" s="410">
        <f t="shared" si="1348"/>
        <v>248000</v>
      </c>
      <c r="Q365" s="421"/>
      <c r="R365" s="410">
        <f t="shared" si="1370"/>
        <v>248000</v>
      </c>
      <c r="S365" s="421"/>
      <c r="T365" s="410">
        <f t="shared" si="1371"/>
        <v>248000</v>
      </c>
      <c r="U365" s="421"/>
      <c r="V365" s="410">
        <f t="shared" si="1372"/>
        <v>248000</v>
      </c>
      <c r="W365" s="421"/>
      <c r="X365" s="410">
        <f t="shared" si="1373"/>
        <v>248000</v>
      </c>
      <c r="Y365" s="453"/>
      <c r="Z365" s="421"/>
      <c r="AA365" s="410">
        <f t="shared" si="1321"/>
        <v>0</v>
      </c>
      <c r="AB365" s="421"/>
      <c r="AC365" s="410">
        <f t="shared" si="1355"/>
        <v>0</v>
      </c>
      <c r="AD365" s="421"/>
      <c r="AE365" s="410">
        <f t="shared" si="1356"/>
        <v>0</v>
      </c>
      <c r="AF365" s="421"/>
      <c r="AG365" s="410">
        <f t="shared" si="1357"/>
        <v>0</v>
      </c>
      <c r="AH365" s="421"/>
      <c r="AI365" s="421"/>
      <c r="AJ365" s="453"/>
      <c r="AK365" s="421"/>
      <c r="AL365" s="410">
        <f t="shared" si="1322"/>
        <v>0</v>
      </c>
      <c r="AM365" s="421"/>
      <c r="AN365" s="410">
        <f t="shared" si="1358"/>
        <v>0</v>
      </c>
      <c r="AO365" s="421"/>
      <c r="AP365" s="410">
        <f t="shared" si="1359"/>
        <v>0</v>
      </c>
      <c r="AQ365" s="421"/>
      <c r="AR365" s="410">
        <f t="shared" si="1360"/>
        <v>0</v>
      </c>
    </row>
    <row r="366" spans="1:44" s="389" customFormat="1" hidden="1" x14ac:dyDescent="0.25">
      <c r="A366" s="454" t="s">
        <v>830</v>
      </c>
      <c r="B366" s="455"/>
      <c r="C366" s="455"/>
      <c r="D366" s="455"/>
      <c r="E366" s="455"/>
      <c r="F366" s="455"/>
      <c r="G366" s="455"/>
      <c r="H366" s="412">
        <v>273900</v>
      </c>
      <c r="I366" s="421"/>
      <c r="J366" s="410">
        <f t="shared" si="1260"/>
        <v>273900</v>
      </c>
      <c r="K366" s="421"/>
      <c r="L366" s="410">
        <f t="shared" si="1368"/>
        <v>273900</v>
      </c>
      <c r="M366" s="421"/>
      <c r="N366" s="410">
        <f t="shared" si="1369"/>
        <v>273900</v>
      </c>
      <c r="O366" s="421"/>
      <c r="P366" s="410">
        <f t="shared" si="1348"/>
        <v>273900</v>
      </c>
      <c r="Q366" s="421"/>
      <c r="R366" s="410">
        <f t="shared" si="1370"/>
        <v>273900</v>
      </c>
      <c r="S366" s="421"/>
      <c r="T366" s="410">
        <f t="shared" si="1371"/>
        <v>273900</v>
      </c>
      <c r="U366" s="421"/>
      <c r="V366" s="410">
        <f t="shared" si="1372"/>
        <v>273900</v>
      </c>
      <c r="W366" s="421"/>
      <c r="X366" s="410">
        <f t="shared" si="1373"/>
        <v>273900</v>
      </c>
      <c r="Y366" s="453"/>
      <c r="Z366" s="421"/>
      <c r="AA366" s="410">
        <f t="shared" si="1321"/>
        <v>0</v>
      </c>
      <c r="AB366" s="421"/>
      <c r="AC366" s="410">
        <f t="shared" si="1355"/>
        <v>0</v>
      </c>
      <c r="AD366" s="421"/>
      <c r="AE366" s="410">
        <f t="shared" si="1356"/>
        <v>0</v>
      </c>
      <c r="AF366" s="421"/>
      <c r="AG366" s="410">
        <f t="shared" si="1357"/>
        <v>0</v>
      </c>
      <c r="AH366" s="421"/>
      <c r="AI366" s="421"/>
      <c r="AJ366" s="453"/>
      <c r="AK366" s="421"/>
      <c r="AL366" s="410">
        <f t="shared" si="1322"/>
        <v>0</v>
      </c>
      <c r="AM366" s="421"/>
      <c r="AN366" s="410">
        <f t="shared" si="1358"/>
        <v>0</v>
      </c>
      <c r="AO366" s="421"/>
      <c r="AP366" s="410">
        <f t="shared" si="1359"/>
        <v>0</v>
      </c>
      <c r="AQ366" s="421"/>
      <c r="AR366" s="410">
        <f t="shared" si="1360"/>
        <v>0</v>
      </c>
    </row>
    <row r="367" spans="1:44" s="389" customFormat="1" hidden="1" x14ac:dyDescent="0.25">
      <c r="A367" s="454" t="s">
        <v>887</v>
      </c>
      <c r="B367" s="455"/>
      <c r="C367" s="455"/>
      <c r="D367" s="455"/>
      <c r="E367" s="455"/>
      <c r="F367" s="455"/>
      <c r="G367" s="455"/>
      <c r="H367" s="412">
        <v>24000</v>
      </c>
      <c r="I367" s="421"/>
      <c r="J367" s="410">
        <f t="shared" si="1260"/>
        <v>24000</v>
      </c>
      <c r="K367" s="421"/>
      <c r="L367" s="410">
        <f t="shared" si="1368"/>
        <v>24000</v>
      </c>
      <c r="M367" s="421"/>
      <c r="N367" s="410">
        <f t="shared" si="1369"/>
        <v>24000</v>
      </c>
      <c r="O367" s="421"/>
      <c r="P367" s="410">
        <f t="shared" si="1348"/>
        <v>24000</v>
      </c>
      <c r="Q367" s="421"/>
      <c r="R367" s="410">
        <f t="shared" si="1370"/>
        <v>24000</v>
      </c>
      <c r="S367" s="421"/>
      <c r="T367" s="410">
        <f t="shared" si="1371"/>
        <v>24000</v>
      </c>
      <c r="U367" s="421"/>
      <c r="V367" s="410">
        <f t="shared" si="1372"/>
        <v>24000</v>
      </c>
      <c r="W367" s="421"/>
      <c r="X367" s="410">
        <f t="shared" si="1373"/>
        <v>24000</v>
      </c>
      <c r="Y367" s="453"/>
      <c r="Z367" s="421"/>
      <c r="AA367" s="410">
        <f t="shared" si="1321"/>
        <v>0</v>
      </c>
      <c r="AB367" s="421"/>
      <c r="AC367" s="410">
        <f t="shared" si="1355"/>
        <v>0</v>
      </c>
      <c r="AD367" s="421"/>
      <c r="AE367" s="410">
        <f t="shared" si="1356"/>
        <v>0</v>
      </c>
      <c r="AF367" s="421"/>
      <c r="AG367" s="410">
        <f t="shared" si="1357"/>
        <v>0</v>
      </c>
      <c r="AH367" s="421"/>
      <c r="AI367" s="421"/>
      <c r="AJ367" s="453"/>
      <c r="AK367" s="421"/>
      <c r="AL367" s="410">
        <f t="shared" si="1322"/>
        <v>0</v>
      </c>
      <c r="AM367" s="421"/>
      <c r="AN367" s="410">
        <f t="shared" si="1358"/>
        <v>0</v>
      </c>
      <c r="AO367" s="421"/>
      <c r="AP367" s="410">
        <f t="shared" si="1359"/>
        <v>0</v>
      </c>
      <c r="AQ367" s="421"/>
      <c r="AR367" s="410">
        <f t="shared" si="1360"/>
        <v>0</v>
      </c>
    </row>
    <row r="368" spans="1:44" s="389" customFormat="1" ht="67.5" hidden="1" customHeight="1" x14ac:dyDescent="0.25">
      <c r="A368" s="430" t="s">
        <v>845</v>
      </c>
      <c r="B368" s="455"/>
      <c r="C368" s="455"/>
      <c r="D368" s="455"/>
      <c r="E368" s="455"/>
      <c r="F368" s="455"/>
      <c r="G368" s="455"/>
      <c r="H368" s="404">
        <f>H369</f>
        <v>0</v>
      </c>
      <c r="I368" s="404">
        <f t="shared" ref="I368:AQ369" si="1374">I369</f>
        <v>0</v>
      </c>
      <c r="J368" s="404">
        <f t="shared" si="1374"/>
        <v>0</v>
      </c>
      <c r="K368" s="404">
        <f t="shared" si="1374"/>
        <v>0</v>
      </c>
      <c r="L368" s="404">
        <f t="shared" si="1374"/>
        <v>0</v>
      </c>
      <c r="M368" s="404">
        <f t="shared" si="1374"/>
        <v>0</v>
      </c>
      <c r="N368" s="404">
        <f t="shared" si="1374"/>
        <v>0</v>
      </c>
      <c r="O368" s="404">
        <f t="shared" si="1374"/>
        <v>0</v>
      </c>
      <c r="P368" s="404">
        <f t="shared" si="1374"/>
        <v>0</v>
      </c>
      <c r="Q368" s="404">
        <f t="shared" si="1374"/>
        <v>0</v>
      </c>
      <c r="R368" s="404">
        <f t="shared" si="1374"/>
        <v>0</v>
      </c>
      <c r="S368" s="404">
        <f t="shared" si="1374"/>
        <v>0</v>
      </c>
      <c r="T368" s="404">
        <f t="shared" si="1374"/>
        <v>0</v>
      </c>
      <c r="U368" s="404">
        <f t="shared" si="1374"/>
        <v>0</v>
      </c>
      <c r="V368" s="404">
        <f t="shared" si="1374"/>
        <v>0</v>
      </c>
      <c r="W368" s="404">
        <f t="shared" si="1374"/>
        <v>0</v>
      </c>
      <c r="X368" s="404">
        <f t="shared" si="1374"/>
        <v>0</v>
      </c>
      <c r="Y368" s="404">
        <f t="shared" si="1374"/>
        <v>0</v>
      </c>
      <c r="Z368" s="404">
        <f t="shared" si="1374"/>
        <v>0</v>
      </c>
      <c r="AA368" s="404">
        <f t="shared" si="1374"/>
        <v>0</v>
      </c>
      <c r="AB368" s="404">
        <f t="shared" si="1374"/>
        <v>0</v>
      </c>
      <c r="AC368" s="404">
        <f t="shared" si="1374"/>
        <v>0</v>
      </c>
      <c r="AD368" s="404">
        <f t="shared" si="1374"/>
        <v>0</v>
      </c>
      <c r="AE368" s="404">
        <f t="shared" si="1374"/>
        <v>0</v>
      </c>
      <c r="AF368" s="404">
        <f t="shared" si="1374"/>
        <v>0</v>
      </c>
      <c r="AG368" s="404">
        <f t="shared" si="1374"/>
        <v>0</v>
      </c>
      <c r="AH368" s="404">
        <f t="shared" si="1374"/>
        <v>0</v>
      </c>
      <c r="AI368" s="404">
        <f t="shared" si="1374"/>
        <v>0</v>
      </c>
      <c r="AJ368" s="404">
        <f t="shared" si="1374"/>
        <v>0</v>
      </c>
      <c r="AK368" s="404">
        <f t="shared" si="1374"/>
        <v>0</v>
      </c>
      <c r="AL368" s="404">
        <f t="shared" ref="AL368:AR369" si="1375">AL369</f>
        <v>0</v>
      </c>
      <c r="AM368" s="404">
        <f t="shared" si="1374"/>
        <v>0</v>
      </c>
      <c r="AN368" s="404">
        <f t="shared" si="1375"/>
        <v>0</v>
      </c>
      <c r="AO368" s="404">
        <f t="shared" si="1374"/>
        <v>0</v>
      </c>
      <c r="AP368" s="404">
        <f t="shared" si="1375"/>
        <v>0</v>
      </c>
      <c r="AQ368" s="404">
        <f t="shared" si="1374"/>
        <v>0</v>
      </c>
      <c r="AR368" s="404">
        <f t="shared" si="1375"/>
        <v>0</v>
      </c>
    </row>
    <row r="369" spans="1:44" s="389" customFormat="1" ht="21.75" hidden="1" customHeight="1" x14ac:dyDescent="0.25">
      <c r="A369" s="430" t="s">
        <v>464</v>
      </c>
      <c r="B369" s="455"/>
      <c r="C369" s="455"/>
      <c r="D369" s="455"/>
      <c r="E369" s="455"/>
      <c r="F369" s="455"/>
      <c r="G369" s="455"/>
      <c r="H369" s="404">
        <f>H370</f>
        <v>0</v>
      </c>
      <c r="I369" s="404">
        <f t="shared" si="1374"/>
        <v>0</v>
      </c>
      <c r="J369" s="404">
        <f t="shared" si="1374"/>
        <v>0</v>
      </c>
      <c r="K369" s="404">
        <f t="shared" si="1374"/>
        <v>0</v>
      </c>
      <c r="L369" s="404">
        <f t="shared" si="1374"/>
        <v>0</v>
      </c>
      <c r="M369" s="404">
        <f t="shared" si="1374"/>
        <v>0</v>
      </c>
      <c r="N369" s="404">
        <f t="shared" si="1374"/>
        <v>0</v>
      </c>
      <c r="O369" s="404"/>
      <c r="P369" s="404">
        <f t="shared" si="1374"/>
        <v>0</v>
      </c>
      <c r="Q369" s="404">
        <f>Q370</f>
        <v>0</v>
      </c>
      <c r="R369" s="404">
        <f t="shared" si="1374"/>
        <v>0</v>
      </c>
      <c r="S369" s="404">
        <f>S370</f>
        <v>0</v>
      </c>
      <c r="T369" s="404">
        <f t="shared" si="1374"/>
        <v>0</v>
      </c>
      <c r="U369" s="404">
        <f>U370</f>
        <v>0</v>
      </c>
      <c r="V369" s="404">
        <f t="shared" si="1374"/>
        <v>0</v>
      </c>
      <c r="W369" s="404">
        <f>W370</f>
        <v>0</v>
      </c>
      <c r="X369" s="404">
        <f t="shared" si="1374"/>
        <v>0</v>
      </c>
      <c r="Y369" s="404">
        <f t="shared" si="1374"/>
        <v>0</v>
      </c>
      <c r="Z369" s="404">
        <f t="shared" si="1374"/>
        <v>0</v>
      </c>
      <c r="AA369" s="404">
        <f>AA370</f>
        <v>0</v>
      </c>
      <c r="AB369" s="404">
        <f t="shared" si="1374"/>
        <v>0</v>
      </c>
      <c r="AC369" s="404">
        <f>AC370</f>
        <v>0</v>
      </c>
      <c r="AD369" s="404">
        <f t="shared" si="1374"/>
        <v>0</v>
      </c>
      <c r="AE369" s="404">
        <f>AE370</f>
        <v>0</v>
      </c>
      <c r="AF369" s="404">
        <f t="shared" si="1374"/>
        <v>0</v>
      </c>
      <c r="AG369" s="404">
        <f>AG370</f>
        <v>0</v>
      </c>
      <c r="AH369" s="404">
        <f t="shared" ref="AH369:AJ369" si="1376">AH370</f>
        <v>0</v>
      </c>
      <c r="AI369" s="404">
        <f t="shared" si="1376"/>
        <v>0</v>
      </c>
      <c r="AJ369" s="404">
        <f t="shared" si="1376"/>
        <v>0</v>
      </c>
      <c r="AK369" s="404">
        <f t="shared" ref="AK369:AQ369" si="1377">AK370</f>
        <v>0</v>
      </c>
      <c r="AL369" s="404">
        <f t="shared" si="1375"/>
        <v>0</v>
      </c>
      <c r="AM369" s="404">
        <f t="shared" si="1377"/>
        <v>0</v>
      </c>
      <c r="AN369" s="404">
        <f t="shared" si="1375"/>
        <v>0</v>
      </c>
      <c r="AO369" s="404">
        <f t="shared" si="1377"/>
        <v>0</v>
      </c>
      <c r="AP369" s="404">
        <f t="shared" si="1375"/>
        <v>0</v>
      </c>
      <c r="AQ369" s="404">
        <f t="shared" si="1377"/>
        <v>0</v>
      </c>
      <c r="AR369" s="404">
        <f t="shared" si="1375"/>
        <v>0</v>
      </c>
    </row>
    <row r="370" spans="1:44" s="389" customFormat="1" ht="32.4" hidden="1" customHeight="1" x14ac:dyDescent="0.25">
      <c r="A370" s="429" t="s">
        <v>846</v>
      </c>
      <c r="B370" s="455"/>
      <c r="C370" s="455"/>
      <c r="D370" s="455"/>
      <c r="E370" s="455"/>
      <c r="F370" s="455"/>
      <c r="G370" s="455"/>
      <c r="H370" s="412"/>
      <c r="I370" s="421"/>
      <c r="J370" s="410">
        <f t="shared" si="1260"/>
        <v>0</v>
      </c>
      <c r="K370" s="421"/>
      <c r="L370" s="410">
        <f t="shared" ref="L370" si="1378">J370+K370</f>
        <v>0</v>
      </c>
      <c r="M370" s="421"/>
      <c r="N370" s="410">
        <f>L370+M370</f>
        <v>0</v>
      </c>
      <c r="O370" s="421"/>
      <c r="P370" s="410">
        <f t="shared" ref="P370" si="1379">N370+O370</f>
        <v>0</v>
      </c>
      <c r="Q370" s="421"/>
      <c r="R370" s="410">
        <f>P370+Q370</f>
        <v>0</v>
      </c>
      <c r="S370" s="421"/>
      <c r="T370" s="410">
        <f>R370+S370</f>
        <v>0</v>
      </c>
      <c r="U370" s="421"/>
      <c r="V370" s="410">
        <f>T370+U370</f>
        <v>0</v>
      </c>
      <c r="W370" s="421"/>
      <c r="X370" s="410">
        <f>V370+W370</f>
        <v>0</v>
      </c>
      <c r="Y370" s="453"/>
      <c r="Z370" s="421"/>
      <c r="AA370" s="410">
        <f>Y370+Z370</f>
        <v>0</v>
      </c>
      <c r="AB370" s="421"/>
      <c r="AC370" s="410">
        <f>AA370+AB370</f>
        <v>0</v>
      </c>
      <c r="AD370" s="421"/>
      <c r="AE370" s="410">
        <f>AC370+AD370</f>
        <v>0</v>
      </c>
      <c r="AF370" s="421"/>
      <c r="AG370" s="410">
        <f>AE370+AF370</f>
        <v>0</v>
      </c>
      <c r="AH370" s="421"/>
      <c r="AI370" s="421"/>
      <c r="AJ370" s="453"/>
      <c r="AK370" s="421"/>
      <c r="AL370" s="410">
        <f t="shared" ref="AL370:AL374" si="1380">AJ370+AK370</f>
        <v>0</v>
      </c>
      <c r="AM370" s="421"/>
      <c r="AN370" s="410">
        <f t="shared" ref="AN370" si="1381">AL370+AM370</f>
        <v>0</v>
      </c>
      <c r="AO370" s="421"/>
      <c r="AP370" s="410">
        <f t="shared" ref="AP370" si="1382">AN370+AO370</f>
        <v>0</v>
      </c>
      <c r="AQ370" s="421"/>
      <c r="AR370" s="410">
        <f t="shared" ref="AR370" si="1383">AP370+AQ370</f>
        <v>0</v>
      </c>
    </row>
    <row r="371" spans="1:44" s="389" customFormat="1" ht="49.5" hidden="1" customHeight="1" x14ac:dyDescent="0.25">
      <c r="A371" s="427" t="s">
        <v>882</v>
      </c>
      <c r="B371" s="455"/>
      <c r="C371" s="455"/>
      <c r="D371" s="455"/>
      <c r="E371" s="455"/>
      <c r="F371" s="455"/>
      <c r="G371" s="455"/>
      <c r="H371" s="458">
        <f>H372</f>
        <v>51965000</v>
      </c>
      <c r="I371" s="458">
        <f>I372</f>
        <v>0</v>
      </c>
      <c r="J371" s="458">
        <f t="shared" ref="J371:O371" si="1384">J372</f>
        <v>51965000</v>
      </c>
      <c r="K371" s="458">
        <f t="shared" si="1384"/>
        <v>0</v>
      </c>
      <c r="L371" s="458">
        <f t="shared" si="1384"/>
        <v>51965000</v>
      </c>
      <c r="M371" s="458">
        <f t="shared" si="1384"/>
        <v>0</v>
      </c>
      <c r="N371" s="458">
        <f t="shared" si="1384"/>
        <v>51965000</v>
      </c>
      <c r="O371" s="458">
        <f t="shared" si="1384"/>
        <v>0</v>
      </c>
      <c r="P371" s="458">
        <f>P372</f>
        <v>51965000</v>
      </c>
      <c r="Q371" s="458">
        <f t="shared" ref="Q371:AR371" si="1385">Q372</f>
        <v>0</v>
      </c>
      <c r="R371" s="458">
        <f t="shared" si="1385"/>
        <v>51965000</v>
      </c>
      <c r="S371" s="458">
        <f t="shared" si="1385"/>
        <v>0</v>
      </c>
      <c r="T371" s="458">
        <f t="shared" si="1385"/>
        <v>51965000</v>
      </c>
      <c r="U371" s="458">
        <f t="shared" si="1385"/>
        <v>0</v>
      </c>
      <c r="V371" s="458">
        <f t="shared" si="1385"/>
        <v>51965000</v>
      </c>
      <c r="W371" s="458">
        <f t="shared" si="1385"/>
        <v>0</v>
      </c>
      <c r="X371" s="458">
        <f t="shared" si="1385"/>
        <v>51965000</v>
      </c>
      <c r="Y371" s="458">
        <f t="shared" si="1385"/>
        <v>53675000</v>
      </c>
      <c r="Z371" s="458">
        <f t="shared" si="1385"/>
        <v>0</v>
      </c>
      <c r="AA371" s="458">
        <f t="shared" si="1385"/>
        <v>53675000</v>
      </c>
      <c r="AB371" s="458">
        <f t="shared" si="1385"/>
        <v>0</v>
      </c>
      <c r="AC371" s="458">
        <f t="shared" si="1385"/>
        <v>53675000</v>
      </c>
      <c r="AD371" s="458">
        <f t="shared" si="1385"/>
        <v>0</v>
      </c>
      <c r="AE371" s="458">
        <f t="shared" si="1385"/>
        <v>53675000</v>
      </c>
      <c r="AF371" s="458">
        <f t="shared" si="1385"/>
        <v>0</v>
      </c>
      <c r="AG371" s="458">
        <f t="shared" si="1385"/>
        <v>53675000</v>
      </c>
      <c r="AH371" s="458">
        <f t="shared" si="1385"/>
        <v>0</v>
      </c>
      <c r="AI371" s="458">
        <f t="shared" si="1385"/>
        <v>0</v>
      </c>
      <c r="AJ371" s="458">
        <f t="shared" si="1385"/>
        <v>51965000</v>
      </c>
      <c r="AK371" s="458">
        <f t="shared" si="1385"/>
        <v>0</v>
      </c>
      <c r="AL371" s="458">
        <f t="shared" si="1385"/>
        <v>51965000</v>
      </c>
      <c r="AM371" s="458">
        <f t="shared" si="1385"/>
        <v>0</v>
      </c>
      <c r="AN371" s="458">
        <f t="shared" si="1385"/>
        <v>51965000</v>
      </c>
      <c r="AO371" s="458">
        <f t="shared" si="1385"/>
        <v>0</v>
      </c>
      <c r="AP371" s="458">
        <f t="shared" si="1385"/>
        <v>51965000</v>
      </c>
      <c r="AQ371" s="458">
        <f t="shared" si="1385"/>
        <v>0</v>
      </c>
      <c r="AR371" s="458">
        <f t="shared" si="1385"/>
        <v>51965000</v>
      </c>
    </row>
    <row r="372" spans="1:44" s="389" customFormat="1" ht="50.25" hidden="1" customHeight="1" x14ac:dyDescent="0.25">
      <c r="A372" s="429" t="s">
        <v>883</v>
      </c>
      <c r="B372" s="455"/>
      <c r="C372" s="455"/>
      <c r="D372" s="455"/>
      <c r="E372" s="455"/>
      <c r="F372" s="455"/>
      <c r="G372" s="455"/>
      <c r="H372" s="421">
        <v>51965000</v>
      </c>
      <c r="I372" s="421">
        <v>0</v>
      </c>
      <c r="J372" s="410">
        <f>H372+I372</f>
        <v>51965000</v>
      </c>
      <c r="K372" s="421">
        <v>0</v>
      </c>
      <c r="L372" s="410">
        <f>J372+K372</f>
        <v>51965000</v>
      </c>
      <c r="M372" s="421">
        <v>0</v>
      </c>
      <c r="N372" s="410">
        <f>L372+M372</f>
        <v>51965000</v>
      </c>
      <c r="O372" s="421"/>
      <c r="P372" s="410">
        <f t="shared" ref="P372" si="1386">N372+O372</f>
        <v>51965000</v>
      </c>
      <c r="Q372" s="421"/>
      <c r="R372" s="410">
        <f>P372+Q372</f>
        <v>51965000</v>
      </c>
      <c r="S372" s="421"/>
      <c r="T372" s="410">
        <f>R372+S372</f>
        <v>51965000</v>
      </c>
      <c r="U372" s="421"/>
      <c r="V372" s="410">
        <f>T372+U372</f>
        <v>51965000</v>
      </c>
      <c r="W372" s="421"/>
      <c r="X372" s="410">
        <f>V372+W372</f>
        <v>51965000</v>
      </c>
      <c r="Y372" s="428">
        <v>53675000</v>
      </c>
      <c r="Z372" s="421"/>
      <c r="AA372" s="410">
        <f t="shared" ref="AA372:AA374" si="1387">Y372+Z372</f>
        <v>53675000</v>
      </c>
      <c r="AB372" s="421"/>
      <c r="AC372" s="410">
        <f t="shared" ref="AC372:AC374" si="1388">AA372+AB372</f>
        <v>53675000</v>
      </c>
      <c r="AD372" s="421"/>
      <c r="AE372" s="410">
        <f t="shared" ref="AE372:AE374" si="1389">AC372+AD372</f>
        <v>53675000</v>
      </c>
      <c r="AF372" s="421"/>
      <c r="AG372" s="410">
        <f t="shared" ref="AG372:AG374" si="1390">AE372+AF372</f>
        <v>53675000</v>
      </c>
      <c r="AH372" s="421"/>
      <c r="AI372" s="421"/>
      <c r="AJ372" s="428">
        <v>51965000</v>
      </c>
      <c r="AK372" s="421"/>
      <c r="AL372" s="410">
        <f t="shared" si="1380"/>
        <v>51965000</v>
      </c>
      <c r="AM372" s="421"/>
      <c r="AN372" s="410">
        <f t="shared" ref="AN372:AN374" si="1391">AL372+AM372</f>
        <v>51965000</v>
      </c>
      <c r="AO372" s="421"/>
      <c r="AP372" s="410">
        <f t="shared" ref="AP372:AP374" si="1392">AN372+AO372</f>
        <v>51965000</v>
      </c>
      <c r="AQ372" s="421"/>
      <c r="AR372" s="410">
        <f t="shared" ref="AR372:AR374" si="1393">AP372+AQ372</f>
        <v>51965000</v>
      </c>
    </row>
    <row r="373" spans="1:44" s="399" customFormat="1" ht="49.5" hidden="1" customHeight="1" x14ac:dyDescent="0.25">
      <c r="A373" s="430" t="s">
        <v>999</v>
      </c>
      <c r="B373" s="457"/>
      <c r="C373" s="457"/>
      <c r="D373" s="457"/>
      <c r="E373" s="457"/>
      <c r="F373" s="457"/>
      <c r="G373" s="457"/>
      <c r="H373" s="458"/>
      <c r="I373" s="458"/>
      <c r="J373" s="413"/>
      <c r="K373" s="458"/>
      <c r="L373" s="413"/>
      <c r="M373" s="458"/>
      <c r="N373" s="413"/>
      <c r="O373" s="458"/>
      <c r="P373" s="413">
        <f>P374</f>
        <v>282000000</v>
      </c>
      <c r="Q373" s="413">
        <f t="shared" ref="Q373:AR373" si="1394">Q374</f>
        <v>0</v>
      </c>
      <c r="R373" s="413">
        <f t="shared" si="1394"/>
        <v>282000000</v>
      </c>
      <c r="S373" s="413">
        <f t="shared" si="1394"/>
        <v>0</v>
      </c>
      <c r="T373" s="413">
        <f t="shared" si="1394"/>
        <v>282000000</v>
      </c>
      <c r="U373" s="413">
        <f t="shared" si="1394"/>
        <v>0</v>
      </c>
      <c r="V373" s="413">
        <f t="shared" si="1394"/>
        <v>282000000</v>
      </c>
      <c r="W373" s="413">
        <f t="shared" si="1394"/>
        <v>0</v>
      </c>
      <c r="X373" s="413">
        <f t="shared" si="1394"/>
        <v>282000000</v>
      </c>
      <c r="Y373" s="413">
        <f t="shared" si="1394"/>
        <v>0</v>
      </c>
      <c r="Z373" s="413">
        <f t="shared" si="1394"/>
        <v>0</v>
      </c>
      <c r="AA373" s="413">
        <f t="shared" si="1394"/>
        <v>0</v>
      </c>
      <c r="AB373" s="413">
        <f t="shared" si="1394"/>
        <v>0</v>
      </c>
      <c r="AC373" s="413">
        <f t="shared" si="1394"/>
        <v>0</v>
      </c>
      <c r="AD373" s="413">
        <f t="shared" si="1394"/>
        <v>0</v>
      </c>
      <c r="AE373" s="413">
        <f t="shared" si="1394"/>
        <v>0</v>
      </c>
      <c r="AF373" s="413">
        <f t="shared" si="1394"/>
        <v>0</v>
      </c>
      <c r="AG373" s="413">
        <f t="shared" si="1394"/>
        <v>0</v>
      </c>
      <c r="AH373" s="413">
        <f t="shared" si="1394"/>
        <v>0</v>
      </c>
      <c r="AI373" s="413">
        <f t="shared" si="1394"/>
        <v>0</v>
      </c>
      <c r="AJ373" s="413">
        <f t="shared" si="1394"/>
        <v>0</v>
      </c>
      <c r="AK373" s="413">
        <f t="shared" si="1394"/>
        <v>0</v>
      </c>
      <c r="AL373" s="413">
        <f t="shared" si="1394"/>
        <v>0</v>
      </c>
      <c r="AM373" s="413">
        <f t="shared" si="1394"/>
        <v>0</v>
      </c>
      <c r="AN373" s="413">
        <f t="shared" si="1394"/>
        <v>0</v>
      </c>
      <c r="AO373" s="413">
        <f t="shared" si="1394"/>
        <v>0</v>
      </c>
      <c r="AP373" s="413">
        <f t="shared" si="1394"/>
        <v>0</v>
      </c>
      <c r="AQ373" s="413">
        <f t="shared" si="1394"/>
        <v>0</v>
      </c>
      <c r="AR373" s="413">
        <f t="shared" si="1394"/>
        <v>0</v>
      </c>
    </row>
    <row r="374" spans="1:44" s="390" customFormat="1" ht="66.599999999999994" hidden="1" customHeight="1" x14ac:dyDescent="0.25">
      <c r="A374" s="447" t="s">
        <v>1002</v>
      </c>
      <c r="B374" s="460"/>
      <c r="C374" s="460"/>
      <c r="D374" s="460"/>
      <c r="E374" s="460"/>
      <c r="F374" s="460"/>
      <c r="G374" s="460"/>
      <c r="H374" s="448">
        <v>185000000</v>
      </c>
      <c r="I374" s="461"/>
      <c r="J374" s="434">
        <f>H374+I374</f>
        <v>185000000</v>
      </c>
      <c r="K374" s="461">
        <v>17000000</v>
      </c>
      <c r="L374" s="434">
        <f>J374+K374</f>
        <v>202000000</v>
      </c>
      <c r="M374" s="461"/>
      <c r="N374" s="434">
        <f>L374+M374</f>
        <v>202000000</v>
      </c>
      <c r="O374" s="461">
        <v>80000000</v>
      </c>
      <c r="P374" s="434">
        <f>P375+P376+P377</f>
        <v>282000000</v>
      </c>
      <c r="Q374" s="461">
        <f>Q375+Q376+Q377</f>
        <v>0</v>
      </c>
      <c r="R374" s="434">
        <f>P374+Q374</f>
        <v>282000000</v>
      </c>
      <c r="S374" s="461">
        <f>S375+S376+S377</f>
        <v>0</v>
      </c>
      <c r="T374" s="434">
        <f>R374+S374</f>
        <v>282000000</v>
      </c>
      <c r="U374" s="461">
        <f>U375+U376+U377</f>
        <v>0</v>
      </c>
      <c r="V374" s="434">
        <f>T374+U374</f>
        <v>282000000</v>
      </c>
      <c r="W374" s="461">
        <f>W375+W376+W377</f>
        <v>0</v>
      </c>
      <c r="X374" s="434">
        <f>V374+W374</f>
        <v>282000000</v>
      </c>
      <c r="Y374" s="462"/>
      <c r="Z374" s="461"/>
      <c r="AA374" s="434">
        <f t="shared" si="1387"/>
        <v>0</v>
      </c>
      <c r="AB374" s="461"/>
      <c r="AC374" s="434">
        <f t="shared" si="1388"/>
        <v>0</v>
      </c>
      <c r="AD374" s="461"/>
      <c r="AE374" s="434">
        <f t="shared" si="1389"/>
        <v>0</v>
      </c>
      <c r="AF374" s="461"/>
      <c r="AG374" s="434">
        <f t="shared" si="1390"/>
        <v>0</v>
      </c>
      <c r="AH374" s="461"/>
      <c r="AI374" s="461"/>
      <c r="AJ374" s="462"/>
      <c r="AK374" s="461"/>
      <c r="AL374" s="434">
        <f t="shared" si="1380"/>
        <v>0</v>
      </c>
      <c r="AM374" s="461"/>
      <c r="AN374" s="434">
        <f t="shared" si="1391"/>
        <v>0</v>
      </c>
      <c r="AO374" s="461"/>
      <c r="AP374" s="434">
        <f t="shared" si="1392"/>
        <v>0</v>
      </c>
      <c r="AQ374" s="461"/>
      <c r="AR374" s="434">
        <f t="shared" si="1393"/>
        <v>0</v>
      </c>
    </row>
    <row r="375" spans="1:44" s="389" customFormat="1" ht="20.399999999999999" hidden="1" customHeight="1" x14ac:dyDescent="0.25">
      <c r="A375" s="463" t="s">
        <v>1000</v>
      </c>
      <c r="B375" s="455"/>
      <c r="C375" s="455"/>
      <c r="D375" s="455"/>
      <c r="E375" s="455"/>
      <c r="F375" s="455"/>
      <c r="G375" s="455"/>
      <c r="H375" s="412"/>
      <c r="I375" s="421"/>
      <c r="J375" s="410"/>
      <c r="K375" s="421"/>
      <c r="L375" s="410"/>
      <c r="M375" s="421"/>
      <c r="N375" s="410"/>
      <c r="O375" s="421"/>
      <c r="P375" s="410">
        <v>70000000</v>
      </c>
      <c r="Q375" s="421"/>
      <c r="R375" s="410">
        <f>P375+Q375</f>
        <v>70000000</v>
      </c>
      <c r="S375" s="421"/>
      <c r="T375" s="410">
        <f>R375+S375</f>
        <v>70000000</v>
      </c>
      <c r="U375" s="421"/>
      <c r="V375" s="410">
        <f>T375+U375</f>
        <v>70000000</v>
      </c>
      <c r="W375" s="421"/>
      <c r="X375" s="410">
        <f>V375+W375</f>
        <v>70000000</v>
      </c>
      <c r="Y375" s="428"/>
      <c r="Z375" s="421"/>
      <c r="AA375" s="410"/>
      <c r="AB375" s="421"/>
      <c r="AC375" s="410"/>
      <c r="AD375" s="421"/>
      <c r="AE375" s="410"/>
      <c r="AF375" s="421"/>
      <c r="AG375" s="410"/>
      <c r="AH375" s="421"/>
      <c r="AI375" s="421"/>
      <c r="AJ375" s="428"/>
      <c r="AK375" s="421"/>
      <c r="AL375" s="410"/>
      <c r="AM375" s="421"/>
      <c r="AN375" s="410"/>
      <c r="AO375" s="421"/>
      <c r="AP375" s="410"/>
      <c r="AQ375" s="421"/>
      <c r="AR375" s="410"/>
    </row>
    <row r="376" spans="1:44" s="389" customFormat="1" ht="20.399999999999999" hidden="1" customHeight="1" x14ac:dyDescent="0.25">
      <c r="A376" s="463" t="s">
        <v>968</v>
      </c>
      <c r="B376" s="455"/>
      <c r="C376" s="455"/>
      <c r="D376" s="455"/>
      <c r="E376" s="455"/>
      <c r="F376" s="455"/>
      <c r="G376" s="455"/>
      <c r="H376" s="412"/>
      <c r="I376" s="421"/>
      <c r="J376" s="410"/>
      <c r="K376" s="421"/>
      <c r="L376" s="410"/>
      <c r="M376" s="421"/>
      <c r="N376" s="410"/>
      <c r="O376" s="421"/>
      <c r="P376" s="410">
        <v>177000000</v>
      </c>
      <c r="Q376" s="421"/>
      <c r="R376" s="410">
        <f>P376+Q376</f>
        <v>177000000</v>
      </c>
      <c r="S376" s="421"/>
      <c r="T376" s="410">
        <f>R376+S376</f>
        <v>177000000</v>
      </c>
      <c r="U376" s="421"/>
      <c r="V376" s="410">
        <f>T376+U376</f>
        <v>177000000</v>
      </c>
      <c r="W376" s="421"/>
      <c r="X376" s="410">
        <f>V376+W376</f>
        <v>177000000</v>
      </c>
      <c r="Y376" s="428"/>
      <c r="Z376" s="421"/>
      <c r="AA376" s="410"/>
      <c r="AB376" s="421"/>
      <c r="AC376" s="410"/>
      <c r="AD376" s="421"/>
      <c r="AE376" s="410"/>
      <c r="AF376" s="421"/>
      <c r="AG376" s="410"/>
      <c r="AH376" s="421"/>
      <c r="AI376" s="421"/>
      <c r="AJ376" s="428"/>
      <c r="AK376" s="421"/>
      <c r="AL376" s="410"/>
      <c r="AM376" s="421"/>
      <c r="AN376" s="410"/>
      <c r="AO376" s="421"/>
      <c r="AP376" s="410"/>
      <c r="AQ376" s="421"/>
      <c r="AR376" s="410"/>
    </row>
    <row r="377" spans="1:44" s="389" customFormat="1" ht="20.399999999999999" hidden="1" customHeight="1" x14ac:dyDescent="0.25">
      <c r="A377" s="463" t="s">
        <v>1001</v>
      </c>
      <c r="B377" s="455"/>
      <c r="C377" s="455"/>
      <c r="D377" s="455"/>
      <c r="E377" s="455"/>
      <c r="F377" s="455"/>
      <c r="G377" s="455"/>
      <c r="H377" s="412"/>
      <c r="I377" s="421"/>
      <c r="J377" s="410"/>
      <c r="K377" s="421"/>
      <c r="L377" s="410"/>
      <c r="M377" s="421"/>
      <c r="N377" s="410"/>
      <c r="O377" s="421"/>
      <c r="P377" s="410">
        <v>35000000</v>
      </c>
      <c r="Q377" s="421"/>
      <c r="R377" s="410">
        <f>P377+Q377</f>
        <v>35000000</v>
      </c>
      <c r="S377" s="421"/>
      <c r="T377" s="410">
        <f>R377+S377</f>
        <v>35000000</v>
      </c>
      <c r="U377" s="421"/>
      <c r="V377" s="410">
        <f>T377+U377</f>
        <v>35000000</v>
      </c>
      <c r="W377" s="421"/>
      <c r="X377" s="410">
        <f>V377+W377</f>
        <v>35000000</v>
      </c>
      <c r="Y377" s="428"/>
      <c r="Z377" s="421"/>
      <c r="AA377" s="410"/>
      <c r="AB377" s="421"/>
      <c r="AC377" s="410"/>
      <c r="AD377" s="421"/>
      <c r="AE377" s="410"/>
      <c r="AF377" s="421"/>
      <c r="AG377" s="410"/>
      <c r="AH377" s="421"/>
      <c r="AI377" s="421"/>
      <c r="AJ377" s="428"/>
      <c r="AK377" s="421"/>
      <c r="AL377" s="410"/>
      <c r="AM377" s="421"/>
      <c r="AN377" s="410"/>
      <c r="AO377" s="421"/>
      <c r="AP377" s="410"/>
      <c r="AQ377" s="421"/>
      <c r="AR377" s="410"/>
    </row>
    <row r="378" spans="1:44" s="389" customFormat="1" ht="12" hidden="1" customHeight="1" x14ac:dyDescent="0.25">
      <c r="A378" s="430"/>
      <c r="B378" s="457"/>
      <c r="C378" s="457"/>
      <c r="D378" s="457"/>
      <c r="E378" s="457"/>
      <c r="F378" s="457"/>
      <c r="G378" s="457"/>
      <c r="H378" s="404"/>
      <c r="I378" s="458"/>
      <c r="J378" s="413"/>
      <c r="K378" s="458"/>
      <c r="L378" s="413"/>
      <c r="M378" s="458"/>
      <c r="N378" s="413"/>
      <c r="O378" s="458"/>
      <c r="P378" s="413"/>
      <c r="Q378" s="413"/>
      <c r="R378" s="413"/>
      <c r="S378" s="413"/>
      <c r="T378" s="413"/>
      <c r="U378" s="413"/>
      <c r="V378" s="413"/>
      <c r="W378" s="413"/>
      <c r="X378" s="413"/>
      <c r="Y378" s="413"/>
      <c r="Z378" s="413"/>
      <c r="AA378" s="413"/>
      <c r="AB378" s="413"/>
      <c r="AC378" s="413"/>
      <c r="AD378" s="413"/>
      <c r="AE378" s="413"/>
      <c r="AF378" s="413"/>
      <c r="AG378" s="413"/>
      <c r="AH378" s="413"/>
      <c r="AI378" s="413"/>
      <c r="AJ378" s="413"/>
      <c r="AK378" s="413"/>
      <c r="AL378" s="413"/>
      <c r="AM378" s="413"/>
      <c r="AN378" s="413"/>
      <c r="AO378" s="413"/>
      <c r="AP378" s="413"/>
      <c r="AQ378" s="413"/>
      <c r="AR378" s="413"/>
    </row>
    <row r="379" spans="1:44" ht="21.9" customHeight="1" x14ac:dyDescent="0.25">
      <c r="A379" s="464" t="s">
        <v>359</v>
      </c>
      <c r="B379" s="404">
        <f>B76+B4</f>
        <v>2015082600</v>
      </c>
      <c r="C379" s="404">
        <f>C76+C4</f>
        <v>491101977</v>
      </c>
      <c r="D379" s="404">
        <f>B379+C379</f>
        <v>2506184577</v>
      </c>
      <c r="E379" s="404">
        <f>E76+E4</f>
        <v>1858233900</v>
      </c>
      <c r="F379" s="404">
        <f>F76+F4</f>
        <v>-73500000</v>
      </c>
      <c r="G379" s="404">
        <f>G105+G4</f>
        <v>42376700</v>
      </c>
      <c r="H379" s="404">
        <f>H76+H4</f>
        <v>2851665677</v>
      </c>
      <c r="I379" s="404">
        <f t="shared" ref="I379:AL379" si="1395">I76+I4</f>
        <v>205823219.72</v>
      </c>
      <c r="J379" s="404">
        <f t="shared" si="1395"/>
        <v>3057488896.7200003</v>
      </c>
      <c r="K379" s="404">
        <f t="shared" ref="K379:L379" si="1396">K76+K4</f>
        <v>71062000</v>
      </c>
      <c r="L379" s="404">
        <f t="shared" si="1396"/>
        <v>3128550896.7200003</v>
      </c>
      <c r="M379" s="404">
        <f t="shared" ref="M379:N379" si="1397">M76+M4</f>
        <v>-30000000</v>
      </c>
      <c r="N379" s="404">
        <f t="shared" si="1397"/>
        <v>3098550896.7200003</v>
      </c>
      <c r="O379" s="404">
        <f t="shared" ref="O379:P379" si="1398">O76+O4</f>
        <v>90000000</v>
      </c>
      <c r="P379" s="404">
        <f t="shared" si="1398"/>
        <v>3288300896.7200003</v>
      </c>
      <c r="Q379" s="404">
        <f t="shared" ref="Q379:R379" si="1399">Q76+Q4</f>
        <v>-418605840.19</v>
      </c>
      <c r="R379" s="404">
        <f t="shared" si="1399"/>
        <v>2869695056.5299997</v>
      </c>
      <c r="S379" s="404">
        <f t="shared" ref="S379:T379" si="1400">S76+S4</f>
        <v>0</v>
      </c>
      <c r="T379" s="404">
        <f t="shared" si="1400"/>
        <v>2869695056.5299997</v>
      </c>
      <c r="U379" s="404">
        <f t="shared" ref="U379:V379" si="1401">U76+U4</f>
        <v>110570000</v>
      </c>
      <c r="V379" s="404">
        <f t="shared" si="1401"/>
        <v>3073965056.5299997</v>
      </c>
      <c r="W379" s="404">
        <f t="shared" ref="W379:X379" si="1402">W76+W4</f>
        <v>-57953259</v>
      </c>
      <c r="X379" s="404">
        <f t="shared" si="1402"/>
        <v>3016011797.5299997</v>
      </c>
      <c r="Y379" s="404">
        <f t="shared" si="1395"/>
        <v>1960468900</v>
      </c>
      <c r="Z379" s="404">
        <f t="shared" si="1395"/>
        <v>-37144560</v>
      </c>
      <c r="AA379" s="404">
        <f t="shared" si="1395"/>
        <v>1923324340</v>
      </c>
      <c r="AB379" s="404">
        <f t="shared" ref="AB379:AC379" si="1403">AB76+AB4</f>
        <v>28575587</v>
      </c>
      <c r="AC379" s="404">
        <f t="shared" si="1403"/>
        <v>1937499927</v>
      </c>
      <c r="AD379" s="404">
        <f t="shared" ref="AD379:AE379" si="1404">AD76+AD4</f>
        <v>0</v>
      </c>
      <c r="AE379" s="404">
        <f t="shared" si="1404"/>
        <v>2097237865</v>
      </c>
      <c r="AF379" s="404">
        <f t="shared" ref="AF379:AG379" si="1405">AF76+AF4</f>
        <v>0</v>
      </c>
      <c r="AG379" s="404">
        <f t="shared" si="1405"/>
        <v>2097237865</v>
      </c>
      <c r="AH379" s="404">
        <f t="shared" si="1395"/>
        <v>880111000</v>
      </c>
      <c r="AI379" s="404">
        <f t="shared" si="1395"/>
        <v>-3000000</v>
      </c>
      <c r="AJ379" s="404">
        <f t="shared" si="1395"/>
        <v>1029076000</v>
      </c>
      <c r="AK379" s="404">
        <f t="shared" si="1395"/>
        <v>0</v>
      </c>
      <c r="AL379" s="404">
        <f t="shared" si="1395"/>
        <v>1029076000</v>
      </c>
      <c r="AM379" s="404">
        <f t="shared" ref="AM379:AN379" si="1406">AM76+AM4</f>
        <v>0</v>
      </c>
      <c r="AN379" s="404">
        <f t="shared" si="1406"/>
        <v>1029076000</v>
      </c>
      <c r="AO379" s="404">
        <f t="shared" ref="AO379:AP379" si="1407">AO76+AO4</f>
        <v>0</v>
      </c>
      <c r="AP379" s="404">
        <f t="shared" si="1407"/>
        <v>1207348000</v>
      </c>
      <c r="AQ379" s="404">
        <f t="shared" ref="AQ379:AR379" si="1408">AQ76+AQ4</f>
        <v>0</v>
      </c>
      <c r="AR379" s="404">
        <f t="shared" si="1408"/>
        <v>1207348000</v>
      </c>
    </row>
    <row r="380" spans="1:44" ht="17.25" customHeight="1" x14ac:dyDescent="0.25">
      <c r="A380" s="395"/>
    </row>
    <row r="381" spans="1:44" ht="24" customHeight="1" x14ac:dyDescent="0.25">
      <c r="A381" s="397"/>
    </row>
    <row r="382" spans="1:44" x14ac:dyDescent="0.25">
      <c r="A382" s="397"/>
    </row>
    <row r="383" spans="1:44" x14ac:dyDescent="0.25">
      <c r="A383" s="397"/>
    </row>
    <row r="384" spans="1:44" x14ac:dyDescent="0.25">
      <c r="A384" s="397"/>
    </row>
    <row r="385" spans="1:1" x14ac:dyDescent="0.25">
      <c r="A385" s="397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AR1"/>
  </mergeCells>
  <phoneticPr fontId="37" type="noConversion"/>
  <pageMargins left="0.59055118110236227" right="0.39370078740157483" top="0.78740157480314965" bottom="0.39370078740157483" header="0.39370078740157483" footer="0.19685039370078741"/>
  <pageSetup paperSize="9" orientation="portrait" r:id="rId3"/>
  <headerFooter differentFirst="1" alignWithMargins="0">
    <oddHeader>&amp;C&amp;P</oddHeader>
  </headerFooter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7.399999999999999" outlineLevelRow="1" x14ac:dyDescent="0.25"/>
  <cols>
    <col min="1" max="1" width="5.44140625" style="262" customWidth="1"/>
    <col min="2" max="2" width="72.88671875" style="262" customWidth="1"/>
    <col min="3" max="3" width="13.6640625" style="313" customWidth="1"/>
  </cols>
  <sheetData>
    <row r="1" spans="1:3" s="248" customFormat="1" ht="18" x14ac:dyDescent="0.35">
      <c r="A1" s="251"/>
      <c r="B1" s="251"/>
      <c r="C1" s="249" t="s">
        <v>537</v>
      </c>
    </row>
    <row r="2" spans="1:3" s="248" customFormat="1" ht="37.5" customHeight="1" x14ac:dyDescent="0.35">
      <c r="A2" s="251"/>
      <c r="B2" s="486" t="s">
        <v>591</v>
      </c>
      <c r="C2" s="486"/>
    </row>
    <row r="3" spans="1:3" s="255" customFormat="1" ht="31.2" x14ac:dyDescent="0.25">
      <c r="A3" s="209" t="s">
        <v>42</v>
      </c>
      <c r="B3" s="247" t="s">
        <v>43</v>
      </c>
      <c r="C3" s="209" t="s">
        <v>489</v>
      </c>
    </row>
    <row r="4" spans="1:3" s="199" customFormat="1" x14ac:dyDescent="0.3">
      <c r="A4" s="487" t="s">
        <v>553</v>
      </c>
      <c r="B4" s="487"/>
      <c r="C4" s="487"/>
    </row>
    <row r="5" spans="1:3" s="199" customFormat="1" x14ac:dyDescent="0.3">
      <c r="A5" s="256">
        <v>1</v>
      </c>
      <c r="B5" s="221" t="s">
        <v>466</v>
      </c>
      <c r="C5" s="294"/>
    </row>
    <row r="6" spans="1:3" s="199" customFormat="1" ht="36" x14ac:dyDescent="0.3">
      <c r="A6" s="210"/>
      <c r="B6" s="222" t="s">
        <v>667</v>
      </c>
      <c r="C6" s="295">
        <v>14000</v>
      </c>
    </row>
    <row r="7" spans="1:3" s="199" customFormat="1" x14ac:dyDescent="0.3">
      <c r="A7" s="257"/>
      <c r="B7" s="223" t="s">
        <v>61</v>
      </c>
      <c r="C7" s="296">
        <f>SUM(C6:C6)</f>
        <v>14000</v>
      </c>
    </row>
    <row r="8" spans="1:3" s="199" customFormat="1" x14ac:dyDescent="0.3">
      <c r="A8" s="257">
        <v>2</v>
      </c>
      <c r="B8" s="221" t="s">
        <v>62</v>
      </c>
      <c r="C8" s="294"/>
    </row>
    <row r="9" spans="1:3" s="199" customFormat="1" ht="36" x14ac:dyDescent="0.3">
      <c r="A9" s="210"/>
      <c r="B9" s="222" t="s">
        <v>643</v>
      </c>
      <c r="C9" s="295">
        <v>3800</v>
      </c>
    </row>
    <row r="10" spans="1:3" s="199" customFormat="1" ht="36" x14ac:dyDescent="0.3">
      <c r="A10" s="210"/>
      <c r="B10" s="222" t="s">
        <v>390</v>
      </c>
      <c r="C10" s="295">
        <v>1950</v>
      </c>
    </row>
    <row r="11" spans="1:3" s="199" customFormat="1" x14ac:dyDescent="0.3">
      <c r="A11" s="257"/>
      <c r="B11" s="223" t="s">
        <v>63</v>
      </c>
      <c r="C11" s="296">
        <f>SUM(C9:C10)</f>
        <v>5750</v>
      </c>
    </row>
    <row r="12" spans="1:3" s="199" customFormat="1" x14ac:dyDescent="0.3">
      <c r="A12" s="256">
        <v>3</v>
      </c>
      <c r="B12" s="221" t="s">
        <v>64</v>
      </c>
      <c r="C12" s="294"/>
    </row>
    <row r="13" spans="1:3" s="199" customFormat="1" ht="18" x14ac:dyDescent="0.3">
      <c r="A13" s="210"/>
      <c r="B13" s="222" t="s">
        <v>644</v>
      </c>
      <c r="C13" s="295">
        <v>2600</v>
      </c>
    </row>
    <row r="14" spans="1:3" s="199" customFormat="1" x14ac:dyDescent="0.3">
      <c r="A14" s="257"/>
      <c r="B14" s="223" t="s">
        <v>63</v>
      </c>
      <c r="C14" s="296">
        <f>SUM(C13:C13)</f>
        <v>2600</v>
      </c>
    </row>
    <row r="15" spans="1:3" s="199" customFormat="1" x14ac:dyDescent="0.3">
      <c r="A15" s="256">
        <v>4</v>
      </c>
      <c r="B15" s="221" t="s">
        <v>25</v>
      </c>
      <c r="C15" s="294"/>
    </row>
    <row r="16" spans="1:3" s="199" customFormat="1" ht="18" x14ac:dyDescent="0.3">
      <c r="A16" s="210"/>
      <c r="B16" s="263" t="s">
        <v>663</v>
      </c>
      <c r="C16" s="295">
        <v>2000</v>
      </c>
    </row>
    <row r="17" spans="1:3" s="199" customFormat="1" ht="18" x14ac:dyDescent="0.3">
      <c r="A17" s="210"/>
      <c r="B17" s="263" t="s">
        <v>318</v>
      </c>
      <c r="C17" s="295">
        <v>890</v>
      </c>
    </row>
    <row r="18" spans="1:3" s="199" customFormat="1" x14ac:dyDescent="0.3">
      <c r="A18" s="257"/>
      <c r="B18" s="241" t="s">
        <v>61</v>
      </c>
      <c r="C18" s="296">
        <f>SUM(C16:C17)</f>
        <v>2890</v>
      </c>
    </row>
    <row r="19" spans="1:3" s="199" customFormat="1" ht="18" x14ac:dyDescent="0.3">
      <c r="A19" s="256">
        <v>5</v>
      </c>
      <c r="B19" s="221" t="s">
        <v>31</v>
      </c>
      <c r="C19" s="297"/>
    </row>
    <row r="20" spans="1:3" s="199" customFormat="1" ht="18" x14ac:dyDescent="0.3">
      <c r="A20" s="257"/>
      <c r="B20" s="222" t="s">
        <v>319</v>
      </c>
      <c r="C20" s="295">
        <v>10100</v>
      </c>
    </row>
    <row r="21" spans="1:3" s="199" customFormat="1" ht="18" x14ac:dyDescent="0.3">
      <c r="A21" s="257"/>
      <c r="B21" s="222" t="s">
        <v>320</v>
      </c>
      <c r="C21" s="295">
        <v>2800</v>
      </c>
    </row>
    <row r="22" spans="1:3" s="199" customFormat="1" ht="18" x14ac:dyDescent="0.3">
      <c r="A22" s="257"/>
      <c r="B22" s="222" t="s">
        <v>321</v>
      </c>
      <c r="C22" s="295">
        <v>1750</v>
      </c>
    </row>
    <row r="23" spans="1:3" s="199" customFormat="1" ht="18" x14ac:dyDescent="0.3">
      <c r="A23" s="257"/>
      <c r="B23" s="222" t="s">
        <v>322</v>
      </c>
      <c r="C23" s="295">
        <v>1600</v>
      </c>
    </row>
    <row r="24" spans="1:3" s="199" customFormat="1" ht="18" x14ac:dyDescent="0.3">
      <c r="A24" s="257"/>
      <c r="B24" s="222" t="s">
        <v>323</v>
      </c>
      <c r="C24" s="295">
        <v>2400</v>
      </c>
    </row>
    <row r="25" spans="1:3" s="199" customFormat="1" ht="18" x14ac:dyDescent="0.3">
      <c r="A25" s="257"/>
      <c r="B25" s="222" t="s">
        <v>324</v>
      </c>
      <c r="C25" s="295">
        <v>2600</v>
      </c>
    </row>
    <row r="26" spans="1:3" s="199" customFormat="1" x14ac:dyDescent="0.3">
      <c r="A26" s="257"/>
      <c r="B26" s="223" t="s">
        <v>63</v>
      </c>
      <c r="C26" s="296">
        <f>SUM(C20:C25)</f>
        <v>21250</v>
      </c>
    </row>
    <row r="27" spans="1:3" s="199" customFormat="1" ht="18" x14ac:dyDescent="0.3">
      <c r="A27" s="256">
        <v>6</v>
      </c>
      <c r="B27" s="221" t="s">
        <v>35</v>
      </c>
      <c r="C27" s="297"/>
    </row>
    <row r="28" spans="1:3" s="199" customFormat="1" ht="18" x14ac:dyDescent="0.3">
      <c r="A28" s="257"/>
      <c r="B28" s="222" t="s">
        <v>325</v>
      </c>
      <c r="C28" s="298">
        <v>5900</v>
      </c>
    </row>
    <row r="29" spans="1:3" s="199" customFormat="1" ht="36" x14ac:dyDescent="0.3">
      <c r="A29" s="257"/>
      <c r="B29" s="222" t="s">
        <v>326</v>
      </c>
      <c r="C29" s="295">
        <v>3600</v>
      </c>
    </row>
    <row r="30" spans="1:3" s="199" customFormat="1" ht="36" x14ac:dyDescent="0.3">
      <c r="A30" s="257"/>
      <c r="B30" s="222" t="s">
        <v>327</v>
      </c>
      <c r="C30" s="295">
        <v>18000</v>
      </c>
    </row>
    <row r="31" spans="1:3" s="199" customFormat="1" ht="18" x14ac:dyDescent="0.3">
      <c r="A31" s="257"/>
      <c r="B31" s="222" t="s">
        <v>328</v>
      </c>
      <c r="C31" s="295">
        <v>4000</v>
      </c>
    </row>
    <row r="32" spans="1:3" s="199" customFormat="1" ht="36" x14ac:dyDescent="0.3">
      <c r="A32" s="257"/>
      <c r="B32" s="222" t="s">
        <v>329</v>
      </c>
      <c r="C32" s="295">
        <v>7000</v>
      </c>
    </row>
    <row r="33" spans="1:3" s="199" customFormat="1" x14ac:dyDescent="0.3">
      <c r="A33" s="257"/>
      <c r="B33" s="223" t="s">
        <v>63</v>
      </c>
      <c r="C33" s="296">
        <f>SUM(C28:C32)</f>
        <v>38500</v>
      </c>
    </row>
    <row r="34" spans="1:3" s="199" customFormat="1" x14ac:dyDescent="0.3">
      <c r="A34" s="256">
        <v>7</v>
      </c>
      <c r="B34" s="221" t="s">
        <v>36</v>
      </c>
      <c r="C34" s="294"/>
    </row>
    <row r="35" spans="1:3" s="199" customFormat="1" ht="18" x14ac:dyDescent="0.3">
      <c r="A35" s="210"/>
      <c r="B35" s="222" t="s">
        <v>330</v>
      </c>
      <c r="C35" s="295">
        <v>3500</v>
      </c>
    </row>
    <row r="36" spans="1:3" s="199" customFormat="1" ht="18" x14ac:dyDescent="0.3">
      <c r="A36" s="210"/>
      <c r="B36" s="264" t="s">
        <v>331</v>
      </c>
      <c r="C36" s="295">
        <v>4000</v>
      </c>
    </row>
    <row r="37" spans="1:3" s="199" customFormat="1" x14ac:dyDescent="0.3">
      <c r="A37" s="257"/>
      <c r="B37" s="223" t="s">
        <v>61</v>
      </c>
      <c r="C37" s="296">
        <f>SUM(C35:C36)</f>
        <v>7500</v>
      </c>
    </row>
    <row r="38" spans="1:3" s="199" customFormat="1" ht="18" x14ac:dyDescent="0.3">
      <c r="A38" s="256">
        <v>8</v>
      </c>
      <c r="B38" s="221" t="s">
        <v>38</v>
      </c>
      <c r="C38" s="297"/>
    </row>
    <row r="39" spans="1:3" s="199" customFormat="1" ht="18" x14ac:dyDescent="0.3">
      <c r="A39" s="210"/>
      <c r="B39" s="222" t="s">
        <v>9</v>
      </c>
      <c r="C39" s="295">
        <v>3000</v>
      </c>
    </row>
    <row r="40" spans="1:3" s="199" customFormat="1" ht="36" x14ac:dyDescent="0.3">
      <c r="A40" s="224"/>
      <c r="B40" s="222" t="s">
        <v>10</v>
      </c>
      <c r="C40" s="295">
        <v>2148</v>
      </c>
    </row>
    <row r="41" spans="1:3" s="199" customFormat="1" x14ac:dyDescent="0.3">
      <c r="A41" s="257"/>
      <c r="B41" s="223" t="s">
        <v>61</v>
      </c>
      <c r="C41" s="296">
        <f>SUM(C39:C40)</f>
        <v>5148</v>
      </c>
    </row>
    <row r="42" spans="1:3" s="199" customFormat="1" ht="18" x14ac:dyDescent="0.3">
      <c r="A42" s="256">
        <v>9</v>
      </c>
      <c r="B42" s="221" t="s">
        <v>39</v>
      </c>
      <c r="C42" s="297"/>
    </row>
    <row r="43" spans="1:3" s="199" customFormat="1" ht="36" customHeight="1" x14ac:dyDescent="0.3">
      <c r="A43" s="210"/>
      <c r="B43" s="222" t="s">
        <v>45</v>
      </c>
      <c r="C43" s="295">
        <v>15000</v>
      </c>
    </row>
    <row r="44" spans="1:3" s="199" customFormat="1" x14ac:dyDescent="0.3">
      <c r="A44" s="257"/>
      <c r="B44" s="223" t="s">
        <v>61</v>
      </c>
      <c r="C44" s="296">
        <f>SUM(C43:C43)</f>
        <v>15000</v>
      </c>
    </row>
    <row r="45" spans="1:3" s="199" customFormat="1" x14ac:dyDescent="0.3">
      <c r="A45" s="256">
        <v>10</v>
      </c>
      <c r="B45" s="221" t="s">
        <v>40</v>
      </c>
      <c r="C45" s="294"/>
    </row>
    <row r="46" spans="1:3" s="199" customFormat="1" ht="20.25" customHeight="1" x14ac:dyDescent="0.3">
      <c r="A46" s="210"/>
      <c r="B46" s="242" t="s">
        <v>46</v>
      </c>
      <c r="C46" s="295">
        <v>7000</v>
      </c>
    </row>
    <row r="47" spans="1:3" s="199" customFormat="1" ht="18" x14ac:dyDescent="0.3">
      <c r="A47" s="210"/>
      <c r="B47" s="242" t="s">
        <v>47</v>
      </c>
      <c r="C47" s="295">
        <v>5000</v>
      </c>
    </row>
    <row r="48" spans="1:3" s="199" customFormat="1" x14ac:dyDescent="0.3">
      <c r="A48" s="257"/>
      <c r="B48" s="223" t="s">
        <v>61</v>
      </c>
      <c r="C48" s="296">
        <f>SUM(C46:C47)</f>
        <v>12000</v>
      </c>
    </row>
    <row r="49" spans="1:3" s="199" customFormat="1" x14ac:dyDescent="0.3">
      <c r="A49" s="257"/>
      <c r="B49" s="225" t="s">
        <v>557</v>
      </c>
      <c r="C49" s="296">
        <f>C48+C44+C41+C37+C33+C26+C18+C14+C11+C7</f>
        <v>124638</v>
      </c>
    </row>
    <row r="50" spans="1:3" s="197" customFormat="1" hidden="1" outlineLevel="1" x14ac:dyDescent="0.3">
      <c r="A50" s="487" t="s">
        <v>52</v>
      </c>
      <c r="B50" s="487"/>
      <c r="C50" s="487"/>
    </row>
    <row r="51" spans="1:3" s="199" customFormat="1" hidden="1" outlineLevel="1" x14ac:dyDescent="0.3">
      <c r="A51" s="256">
        <v>1</v>
      </c>
      <c r="B51" s="221" t="s">
        <v>53</v>
      </c>
      <c r="C51" s="294"/>
    </row>
    <row r="52" spans="1:3" s="200" customFormat="1" ht="18" hidden="1" outlineLevel="1" x14ac:dyDescent="0.3">
      <c r="A52" s="210"/>
      <c r="B52" s="224" t="s">
        <v>664</v>
      </c>
      <c r="C52" s="295">
        <v>3500</v>
      </c>
    </row>
    <row r="53" spans="1:3" s="200" customFormat="1" ht="18" hidden="1" outlineLevel="1" x14ac:dyDescent="0.3">
      <c r="A53" s="210"/>
      <c r="B53" s="225" t="s">
        <v>63</v>
      </c>
      <c r="C53" s="296">
        <f>SUM(C52)</f>
        <v>3500</v>
      </c>
    </row>
    <row r="54" spans="1:3" s="199" customFormat="1" hidden="1" outlineLevel="1" x14ac:dyDescent="0.3">
      <c r="A54" s="256">
        <v>2</v>
      </c>
      <c r="B54" s="221" t="s">
        <v>54</v>
      </c>
      <c r="C54" s="294"/>
    </row>
    <row r="55" spans="1:3" s="200" customFormat="1" ht="36" hidden="1" outlineLevel="1" x14ac:dyDescent="0.3">
      <c r="A55" s="210"/>
      <c r="B55" s="224" t="s">
        <v>646</v>
      </c>
      <c r="C55" s="295">
        <v>4400</v>
      </c>
    </row>
    <row r="56" spans="1:3" s="200" customFormat="1" ht="36" hidden="1" outlineLevel="1" x14ac:dyDescent="0.3">
      <c r="A56" s="210"/>
      <c r="B56" s="224" t="s">
        <v>645</v>
      </c>
      <c r="C56" s="295">
        <v>8000</v>
      </c>
    </row>
    <row r="57" spans="1:3" s="199" customFormat="1" hidden="1" outlineLevel="1" x14ac:dyDescent="0.3">
      <c r="A57" s="257"/>
      <c r="B57" s="225" t="s">
        <v>63</v>
      </c>
      <c r="C57" s="296">
        <f>SUM(C55:C56)</f>
        <v>12400</v>
      </c>
    </row>
    <row r="58" spans="1:3" s="199" customFormat="1" hidden="1" outlineLevel="1" x14ac:dyDescent="0.3">
      <c r="A58" s="256">
        <v>3</v>
      </c>
      <c r="B58" s="221" t="s">
        <v>55</v>
      </c>
      <c r="C58" s="294"/>
    </row>
    <row r="59" spans="1:3" s="200" customFormat="1" ht="54" hidden="1" outlineLevel="1" x14ac:dyDescent="0.3">
      <c r="A59" s="210"/>
      <c r="B59" s="224" t="s">
        <v>153</v>
      </c>
      <c r="C59" s="295">
        <v>500</v>
      </c>
    </row>
    <row r="60" spans="1:3" s="200" customFormat="1" ht="18" hidden="1" outlineLevel="1" x14ac:dyDescent="0.3">
      <c r="A60" s="210"/>
      <c r="B60" s="226" t="s">
        <v>563</v>
      </c>
      <c r="C60" s="295">
        <v>7789</v>
      </c>
    </row>
    <row r="61" spans="1:3" s="200" customFormat="1" ht="45.75" hidden="1" customHeight="1" outlineLevel="1" x14ac:dyDescent="0.3">
      <c r="A61" s="210"/>
      <c r="B61" s="226" t="s">
        <v>562</v>
      </c>
      <c r="C61" s="295">
        <v>1000</v>
      </c>
    </row>
    <row r="62" spans="1:3" s="199" customFormat="1" hidden="1" outlineLevel="1" x14ac:dyDescent="0.3">
      <c r="A62" s="257"/>
      <c r="B62" s="225" t="s">
        <v>63</v>
      </c>
      <c r="C62" s="296">
        <f>SUM(C59:C61)</f>
        <v>9289</v>
      </c>
    </row>
    <row r="63" spans="1:3" s="199" customFormat="1" hidden="1" outlineLevel="1" x14ac:dyDescent="0.3">
      <c r="A63" s="256">
        <v>4</v>
      </c>
      <c r="B63" s="221" t="s">
        <v>56</v>
      </c>
      <c r="C63" s="294"/>
    </row>
    <row r="64" spans="1:3" s="200" customFormat="1" ht="35.25" hidden="1" customHeight="1" outlineLevel="1" x14ac:dyDescent="0.3">
      <c r="A64" s="210"/>
      <c r="B64" s="224" t="s">
        <v>551</v>
      </c>
      <c r="C64" s="295">
        <v>4750</v>
      </c>
    </row>
    <row r="65" spans="1:3" s="200" customFormat="1" ht="28.5" hidden="1" customHeight="1" outlineLevel="1" x14ac:dyDescent="0.3">
      <c r="A65" s="210"/>
      <c r="B65" s="224" t="s">
        <v>550</v>
      </c>
      <c r="C65" s="295">
        <v>20000</v>
      </c>
    </row>
    <row r="66" spans="1:3" s="200" customFormat="1" ht="36" hidden="1" outlineLevel="1" x14ac:dyDescent="0.3">
      <c r="A66" s="210"/>
      <c r="B66" s="224" t="s">
        <v>549</v>
      </c>
      <c r="C66" s="295">
        <v>400</v>
      </c>
    </row>
    <row r="67" spans="1:3" s="200" customFormat="1" ht="18" hidden="1" outlineLevel="1" x14ac:dyDescent="0.3">
      <c r="A67" s="210"/>
      <c r="B67" s="224" t="s">
        <v>427</v>
      </c>
      <c r="C67" s="295">
        <v>470</v>
      </c>
    </row>
    <row r="68" spans="1:3" s="200" customFormat="1" ht="18" hidden="1" outlineLevel="1" x14ac:dyDescent="0.3">
      <c r="A68" s="210"/>
      <c r="B68" s="224" t="s">
        <v>426</v>
      </c>
      <c r="C68" s="295">
        <v>470</v>
      </c>
    </row>
    <row r="69" spans="1:3" s="199" customFormat="1" hidden="1" outlineLevel="1" x14ac:dyDescent="0.3">
      <c r="A69" s="257"/>
      <c r="B69" s="225" t="s">
        <v>61</v>
      </c>
      <c r="C69" s="296">
        <f>SUM(C64:C68)</f>
        <v>26090</v>
      </c>
    </row>
    <row r="70" spans="1:3" s="199" customFormat="1" hidden="1" outlineLevel="1" x14ac:dyDescent="0.3">
      <c r="A70" s="256">
        <v>5</v>
      </c>
      <c r="B70" s="221" t="s">
        <v>57</v>
      </c>
      <c r="C70" s="294"/>
    </row>
    <row r="71" spans="1:3" s="200" customFormat="1" ht="36" hidden="1" outlineLevel="1" x14ac:dyDescent="0.3">
      <c r="A71" s="210"/>
      <c r="B71" s="224" t="s">
        <v>391</v>
      </c>
      <c r="C71" s="295">
        <v>5400</v>
      </c>
    </row>
    <row r="72" spans="1:3" s="199" customFormat="1" hidden="1" outlineLevel="1" x14ac:dyDescent="0.3">
      <c r="A72" s="257"/>
      <c r="B72" s="225" t="s">
        <v>61</v>
      </c>
      <c r="C72" s="296">
        <f>SUM(C71:C71)</f>
        <v>5400</v>
      </c>
    </row>
    <row r="73" spans="1:3" s="199" customFormat="1" hidden="1" outlineLevel="1" x14ac:dyDescent="0.3">
      <c r="A73" s="256">
        <v>6</v>
      </c>
      <c r="B73" s="221" t="s">
        <v>24</v>
      </c>
      <c r="C73" s="294"/>
    </row>
    <row r="74" spans="1:3" s="199" customFormat="1" ht="18" hidden="1" outlineLevel="1" x14ac:dyDescent="0.3">
      <c r="A74" s="257"/>
      <c r="B74" s="227" t="s">
        <v>81</v>
      </c>
      <c r="C74" s="295">
        <v>3000</v>
      </c>
    </row>
    <row r="75" spans="1:3" s="200" customFormat="1" ht="64.5" hidden="1" customHeight="1" outlineLevel="1" x14ac:dyDescent="0.3">
      <c r="A75" s="210"/>
      <c r="B75" s="227" t="s">
        <v>80</v>
      </c>
      <c r="C75" s="295">
        <v>1700</v>
      </c>
    </row>
    <row r="76" spans="1:3" s="199" customFormat="1" ht="15" hidden="1" customHeight="1" outlineLevel="1" x14ac:dyDescent="0.3">
      <c r="A76" s="257"/>
      <c r="B76" s="225" t="s">
        <v>61</v>
      </c>
      <c r="C76" s="296">
        <f>SUM(C74:C75)</f>
        <v>4700</v>
      </c>
    </row>
    <row r="77" spans="1:3" s="199" customFormat="1" hidden="1" outlineLevel="1" x14ac:dyDescent="0.3">
      <c r="A77" s="257" t="s">
        <v>109</v>
      </c>
      <c r="B77" s="225" t="s">
        <v>58</v>
      </c>
      <c r="C77" s="296"/>
    </row>
    <row r="78" spans="1:3" s="200" customFormat="1" ht="18" hidden="1" outlineLevel="1" x14ac:dyDescent="0.3">
      <c r="A78" s="210"/>
      <c r="B78" s="224"/>
      <c r="C78" s="295"/>
    </row>
    <row r="79" spans="1:3" s="200" customFormat="1" ht="18" hidden="1" outlineLevel="1" x14ac:dyDescent="0.3">
      <c r="A79" s="256">
        <v>7</v>
      </c>
      <c r="B79" s="221" t="s">
        <v>25</v>
      </c>
      <c r="C79" s="297"/>
    </row>
    <row r="80" spans="1:3" s="200" customFormat="1" ht="18" hidden="1" outlineLevel="1" x14ac:dyDescent="0.3">
      <c r="A80" s="210"/>
      <c r="B80" s="226" t="s">
        <v>82</v>
      </c>
      <c r="C80" s="295">
        <v>4000</v>
      </c>
    </row>
    <row r="81" spans="1:3" s="199" customFormat="1" hidden="1" outlineLevel="1" x14ac:dyDescent="0.3">
      <c r="A81" s="257"/>
      <c r="B81" s="225" t="s">
        <v>63</v>
      </c>
      <c r="C81" s="296">
        <f>SUM(C80)</f>
        <v>4000</v>
      </c>
    </row>
    <row r="82" spans="1:3" s="200" customFormat="1" ht="18" hidden="1" outlineLevel="1" x14ac:dyDescent="0.3">
      <c r="A82" s="256">
        <v>8</v>
      </c>
      <c r="B82" s="221" t="s">
        <v>577</v>
      </c>
      <c r="C82" s="297"/>
    </row>
    <row r="83" spans="1:3" s="200" customFormat="1" ht="49.5" hidden="1" customHeight="1" outlineLevel="1" x14ac:dyDescent="0.3">
      <c r="A83" s="210"/>
      <c r="B83" s="224" t="s">
        <v>83</v>
      </c>
      <c r="C83" s="295">
        <v>5000</v>
      </c>
    </row>
    <row r="84" spans="1:3" s="199" customFormat="1" hidden="1" outlineLevel="1" x14ac:dyDescent="0.3">
      <c r="A84" s="257"/>
      <c r="B84" s="225" t="s">
        <v>61</v>
      </c>
      <c r="C84" s="296">
        <f>C83</f>
        <v>5000</v>
      </c>
    </row>
    <row r="85" spans="1:3" s="204" customFormat="1" hidden="1" outlineLevel="1" x14ac:dyDescent="0.3">
      <c r="A85" s="256">
        <v>9</v>
      </c>
      <c r="B85" s="221" t="s">
        <v>31</v>
      </c>
      <c r="C85" s="294"/>
    </row>
    <row r="86" spans="1:3" s="200" customFormat="1" ht="18" hidden="1" outlineLevel="1" x14ac:dyDescent="0.3">
      <c r="A86" s="210"/>
      <c r="B86" s="224" t="s">
        <v>84</v>
      </c>
      <c r="C86" s="295">
        <v>9100</v>
      </c>
    </row>
    <row r="87" spans="1:3" s="200" customFormat="1" ht="36" hidden="1" outlineLevel="1" x14ac:dyDescent="0.3">
      <c r="A87" s="210"/>
      <c r="B87" s="224" t="s">
        <v>85</v>
      </c>
      <c r="C87" s="295">
        <v>590</v>
      </c>
    </row>
    <row r="88" spans="1:3" s="199" customFormat="1" hidden="1" outlineLevel="1" x14ac:dyDescent="0.3">
      <c r="A88" s="257"/>
      <c r="B88" s="225" t="s">
        <v>63</v>
      </c>
      <c r="C88" s="296">
        <f>SUM(C86:C87)</f>
        <v>9690</v>
      </c>
    </row>
    <row r="89" spans="1:3" s="200" customFormat="1" ht="18" hidden="1" outlineLevel="1" x14ac:dyDescent="0.3">
      <c r="A89" s="256">
        <v>10</v>
      </c>
      <c r="B89" s="221" t="s">
        <v>32</v>
      </c>
      <c r="C89" s="297"/>
    </row>
    <row r="90" spans="1:3" s="200" customFormat="1" ht="48.75" hidden="1" customHeight="1" outlineLevel="1" x14ac:dyDescent="0.3">
      <c r="A90" s="210"/>
      <c r="B90" s="226" t="s">
        <v>86</v>
      </c>
      <c r="C90" s="295">
        <v>3900</v>
      </c>
    </row>
    <row r="91" spans="1:3" s="199" customFormat="1" hidden="1" outlineLevel="1" x14ac:dyDescent="0.3">
      <c r="A91" s="257"/>
      <c r="B91" s="225" t="s">
        <v>63</v>
      </c>
      <c r="C91" s="296">
        <f>SUM(C90:C90)</f>
        <v>3900</v>
      </c>
    </row>
    <row r="92" spans="1:3" s="199" customFormat="1" hidden="1" outlineLevel="1" x14ac:dyDescent="0.3">
      <c r="A92" s="257" t="s">
        <v>115</v>
      </c>
      <c r="B92" s="225" t="s">
        <v>34</v>
      </c>
      <c r="C92" s="296"/>
    </row>
    <row r="93" spans="1:3" s="200" customFormat="1" ht="18" hidden="1" outlineLevel="1" x14ac:dyDescent="0.3">
      <c r="A93" s="210"/>
      <c r="B93" s="224"/>
      <c r="C93" s="295"/>
    </row>
    <row r="94" spans="1:3" s="200" customFormat="1" ht="18" hidden="1" outlineLevel="1" x14ac:dyDescent="0.3">
      <c r="A94" s="256">
        <v>11</v>
      </c>
      <c r="B94" s="221" t="s">
        <v>33</v>
      </c>
      <c r="C94" s="297"/>
    </row>
    <row r="95" spans="1:3" s="200" customFormat="1" ht="18" hidden="1" outlineLevel="1" x14ac:dyDescent="0.3">
      <c r="A95" s="210"/>
      <c r="B95" s="227" t="s">
        <v>90</v>
      </c>
      <c r="C95" s="295">
        <v>4800</v>
      </c>
    </row>
    <row r="96" spans="1:3" s="200" customFormat="1" ht="18" hidden="1" outlineLevel="1" x14ac:dyDescent="0.3">
      <c r="A96" s="210"/>
      <c r="B96" s="227" t="s">
        <v>89</v>
      </c>
      <c r="C96" s="295">
        <v>4800</v>
      </c>
    </row>
    <row r="97" spans="1:3" s="200" customFormat="1" ht="18" hidden="1" outlineLevel="1" x14ac:dyDescent="0.3">
      <c r="A97" s="210"/>
      <c r="B97" s="227" t="s">
        <v>88</v>
      </c>
      <c r="C97" s="295">
        <v>2000</v>
      </c>
    </row>
    <row r="98" spans="1:3" s="200" customFormat="1" ht="36" hidden="1" outlineLevel="1" x14ac:dyDescent="0.3">
      <c r="A98" s="210"/>
      <c r="B98" s="227" t="s">
        <v>87</v>
      </c>
      <c r="C98" s="295">
        <v>4800</v>
      </c>
    </row>
    <row r="99" spans="1:3" s="200" customFormat="1" ht="18" hidden="1" outlineLevel="1" x14ac:dyDescent="0.3">
      <c r="A99" s="210"/>
      <c r="B99" s="225" t="s">
        <v>63</v>
      </c>
      <c r="C99" s="296">
        <f>SUM(C95:C98)</f>
        <v>16400</v>
      </c>
    </row>
    <row r="100" spans="1:3" s="200" customFormat="1" hidden="1" outlineLevel="1" x14ac:dyDescent="0.3">
      <c r="A100" s="256">
        <v>12</v>
      </c>
      <c r="B100" s="221" t="s">
        <v>578</v>
      </c>
      <c r="C100" s="294"/>
    </row>
    <row r="101" spans="1:3" s="200" customFormat="1" ht="18" hidden="1" outlineLevel="1" x14ac:dyDescent="0.3">
      <c r="A101" s="210"/>
      <c r="B101" s="224" t="s">
        <v>220</v>
      </c>
      <c r="C101" s="295">
        <v>3000</v>
      </c>
    </row>
    <row r="102" spans="1:3" s="200" customFormat="1" ht="18" hidden="1" outlineLevel="1" x14ac:dyDescent="0.3">
      <c r="A102" s="210"/>
      <c r="B102" s="225" t="s">
        <v>63</v>
      </c>
      <c r="C102" s="296">
        <f>SUM(C101)</f>
        <v>3000</v>
      </c>
    </row>
    <row r="103" spans="1:3" s="200" customFormat="1" ht="18" hidden="1" outlineLevel="1" x14ac:dyDescent="0.3">
      <c r="A103" s="210"/>
      <c r="B103" s="225"/>
      <c r="C103" s="296"/>
    </row>
    <row r="104" spans="1:3" s="204" customFormat="1" hidden="1" outlineLevel="1" x14ac:dyDescent="0.3">
      <c r="A104" s="256">
        <v>13</v>
      </c>
      <c r="B104" s="221" t="s">
        <v>579</v>
      </c>
      <c r="C104" s="294"/>
    </row>
    <row r="105" spans="1:3" s="206" customFormat="1" ht="34.65" hidden="1" customHeight="1" outlineLevel="1" x14ac:dyDescent="0.3">
      <c r="A105" s="258"/>
      <c r="B105" s="226" t="s">
        <v>118</v>
      </c>
      <c r="C105" s="299">
        <v>1000</v>
      </c>
    </row>
    <row r="106" spans="1:3" s="199" customFormat="1" hidden="1" outlineLevel="1" x14ac:dyDescent="0.3">
      <c r="A106" s="257"/>
      <c r="B106" s="225" t="s">
        <v>63</v>
      </c>
      <c r="C106" s="296">
        <f>SUM(C105:C105)</f>
        <v>1000</v>
      </c>
    </row>
    <row r="107" spans="1:3" s="204" customFormat="1" hidden="1" outlineLevel="1" x14ac:dyDescent="0.3">
      <c r="A107" s="256">
        <v>14</v>
      </c>
      <c r="B107" s="221" t="s">
        <v>36</v>
      </c>
      <c r="C107" s="294"/>
    </row>
    <row r="108" spans="1:3" s="200" customFormat="1" ht="36" hidden="1" outlineLevel="1" x14ac:dyDescent="0.3">
      <c r="A108" s="258"/>
      <c r="B108" s="224" t="s">
        <v>119</v>
      </c>
      <c r="C108" s="295">
        <v>5900</v>
      </c>
    </row>
    <row r="109" spans="1:3" s="199" customFormat="1" hidden="1" outlineLevel="1" x14ac:dyDescent="0.3">
      <c r="A109" s="257"/>
      <c r="B109" s="225" t="s">
        <v>61</v>
      </c>
      <c r="C109" s="296">
        <f>SUM(C108:C108)</f>
        <v>5900</v>
      </c>
    </row>
    <row r="110" spans="1:3" s="204" customFormat="1" hidden="1" outlineLevel="1" x14ac:dyDescent="0.3">
      <c r="A110" s="256">
        <v>15</v>
      </c>
      <c r="B110" s="221" t="s">
        <v>510</v>
      </c>
      <c r="C110" s="294"/>
    </row>
    <row r="111" spans="1:3" s="199" customFormat="1" ht="54" hidden="1" outlineLevel="1" x14ac:dyDescent="0.3">
      <c r="A111" s="210"/>
      <c r="B111" s="224" t="s">
        <v>122</v>
      </c>
      <c r="C111" s="295">
        <v>7000</v>
      </c>
    </row>
    <row r="112" spans="1:3" s="199" customFormat="1" ht="36" hidden="1" outlineLevel="1" x14ac:dyDescent="0.3">
      <c r="A112" s="210"/>
      <c r="B112" s="224" t="s">
        <v>121</v>
      </c>
      <c r="C112" s="295">
        <v>7600</v>
      </c>
    </row>
    <row r="113" spans="1:3" s="199" customFormat="1" ht="18" hidden="1" outlineLevel="1" x14ac:dyDescent="0.3">
      <c r="A113" s="210"/>
      <c r="B113" s="224" t="s">
        <v>120</v>
      </c>
      <c r="C113" s="295">
        <v>1000</v>
      </c>
    </row>
    <row r="114" spans="1:3" s="199" customFormat="1" hidden="1" outlineLevel="1" x14ac:dyDescent="0.3">
      <c r="A114" s="257"/>
      <c r="B114" s="225" t="s">
        <v>63</v>
      </c>
      <c r="C114" s="296">
        <f>SUM(C111:C113)</f>
        <v>15600</v>
      </c>
    </row>
    <row r="115" spans="1:3" s="200" customFormat="1" ht="18" hidden="1" outlineLevel="1" x14ac:dyDescent="0.3">
      <c r="A115" s="256">
        <v>16</v>
      </c>
      <c r="B115" s="221" t="s">
        <v>38</v>
      </c>
      <c r="C115" s="297"/>
    </row>
    <row r="116" spans="1:3" s="200" customFormat="1" ht="18" hidden="1" outlineLevel="1" x14ac:dyDescent="0.3">
      <c r="A116" s="224"/>
      <c r="B116" s="224" t="s">
        <v>123</v>
      </c>
      <c r="C116" s="295">
        <v>8000</v>
      </c>
    </row>
    <row r="117" spans="1:3" s="199" customFormat="1" hidden="1" outlineLevel="1" x14ac:dyDescent="0.3">
      <c r="A117" s="257"/>
      <c r="B117" s="225" t="s">
        <v>61</v>
      </c>
      <c r="C117" s="296">
        <f>SUM(C116:C116)</f>
        <v>8000</v>
      </c>
    </row>
    <row r="118" spans="1:3" s="199" customFormat="1" hidden="1" outlineLevel="1" x14ac:dyDescent="0.3">
      <c r="A118" s="256">
        <v>17</v>
      </c>
      <c r="B118" s="221" t="s">
        <v>39</v>
      </c>
      <c r="C118" s="294"/>
    </row>
    <row r="119" spans="1:3" s="200" customFormat="1" ht="36.75" hidden="1" customHeight="1" outlineLevel="1" x14ac:dyDescent="0.3">
      <c r="A119" s="210"/>
      <c r="B119" s="224" t="s">
        <v>502</v>
      </c>
      <c r="C119" s="295">
        <v>7000</v>
      </c>
    </row>
    <row r="120" spans="1:3" s="200" customFormat="1" ht="36" hidden="1" outlineLevel="1" x14ac:dyDescent="0.3">
      <c r="A120" s="210"/>
      <c r="B120" s="224" t="s">
        <v>127</v>
      </c>
      <c r="C120" s="295">
        <v>1900</v>
      </c>
    </row>
    <row r="121" spans="1:3" s="200" customFormat="1" ht="18" hidden="1" outlineLevel="1" x14ac:dyDescent="0.3">
      <c r="A121" s="210"/>
      <c r="B121" s="224" t="s">
        <v>618</v>
      </c>
      <c r="C121" s="295">
        <v>8881</v>
      </c>
    </row>
    <row r="122" spans="1:3" s="200" customFormat="1" ht="36" hidden="1" outlineLevel="1" x14ac:dyDescent="0.3">
      <c r="A122" s="210"/>
      <c r="B122" s="224" t="s">
        <v>617</v>
      </c>
      <c r="C122" s="295">
        <v>1600</v>
      </c>
    </row>
    <row r="123" spans="1:3" s="200" customFormat="1" ht="18" hidden="1" outlineLevel="1" x14ac:dyDescent="0.3">
      <c r="A123" s="210"/>
      <c r="B123" s="225" t="s">
        <v>61</v>
      </c>
      <c r="C123" s="296">
        <f>SUM(C119:C122)</f>
        <v>19381</v>
      </c>
    </row>
    <row r="124" spans="1:3" s="200" customFormat="1" ht="18" hidden="1" outlineLevel="1" x14ac:dyDescent="0.3">
      <c r="A124" s="256">
        <v>18</v>
      </c>
      <c r="B124" s="221" t="s">
        <v>40</v>
      </c>
      <c r="C124" s="297"/>
    </row>
    <row r="125" spans="1:3" s="200" customFormat="1" ht="36" hidden="1" outlineLevel="1" x14ac:dyDescent="0.3">
      <c r="A125" s="210"/>
      <c r="B125" s="227" t="s">
        <v>512</v>
      </c>
      <c r="C125" s="295">
        <v>5000</v>
      </c>
    </row>
    <row r="126" spans="1:3" s="200" customFormat="1" ht="36" hidden="1" outlineLevel="1" x14ac:dyDescent="0.3">
      <c r="A126" s="210"/>
      <c r="B126" s="227" t="s">
        <v>513</v>
      </c>
      <c r="C126" s="295">
        <v>2000</v>
      </c>
    </row>
    <row r="127" spans="1:3" s="200" customFormat="1" ht="36" hidden="1" outlineLevel="1" x14ac:dyDescent="0.3">
      <c r="A127" s="210"/>
      <c r="B127" s="224" t="s">
        <v>514</v>
      </c>
      <c r="C127" s="295">
        <v>6000</v>
      </c>
    </row>
    <row r="128" spans="1:3" s="200" customFormat="1" ht="18" hidden="1" outlineLevel="1" x14ac:dyDescent="0.3">
      <c r="A128" s="210"/>
      <c r="B128" s="225" t="s">
        <v>61</v>
      </c>
      <c r="C128" s="296">
        <f>SUM(C125:C127)</f>
        <v>13000</v>
      </c>
    </row>
    <row r="129" spans="1:3" s="199" customFormat="1" hidden="1" outlineLevel="1" x14ac:dyDescent="0.3">
      <c r="A129" s="256">
        <v>19</v>
      </c>
      <c r="B129" s="221" t="s">
        <v>511</v>
      </c>
      <c r="C129" s="294"/>
    </row>
    <row r="130" spans="1:3" s="199" customFormat="1" ht="54.75" hidden="1" customHeight="1" outlineLevel="1" x14ac:dyDescent="0.3">
      <c r="A130" s="257"/>
      <c r="B130" s="227" t="s">
        <v>501</v>
      </c>
      <c r="C130" s="295">
        <v>10000</v>
      </c>
    </row>
    <row r="131" spans="1:3" s="199" customFormat="1" ht="54" hidden="1" outlineLevel="1" x14ac:dyDescent="0.3">
      <c r="A131" s="257"/>
      <c r="B131" s="227" t="s">
        <v>588</v>
      </c>
      <c r="C131" s="295">
        <v>5000</v>
      </c>
    </row>
    <row r="132" spans="1:3" s="199" customFormat="1" ht="54" hidden="1" outlineLevel="1" x14ac:dyDescent="0.3">
      <c r="A132" s="257"/>
      <c r="B132" s="227" t="s">
        <v>589</v>
      </c>
      <c r="C132" s="295">
        <v>3000</v>
      </c>
    </row>
    <row r="133" spans="1:3" s="199" customFormat="1" hidden="1" outlineLevel="1" x14ac:dyDescent="0.3">
      <c r="A133" s="257"/>
      <c r="B133" s="225" t="s">
        <v>63</v>
      </c>
      <c r="C133" s="296">
        <f>SUM(C130:C132)</f>
        <v>18000</v>
      </c>
    </row>
    <row r="134" spans="1:3" s="199" customFormat="1" hidden="1" outlineLevel="1" x14ac:dyDescent="0.3">
      <c r="A134" s="257"/>
      <c r="B134" s="225" t="s">
        <v>590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3">
      <c r="A135" s="257"/>
      <c r="B135" s="225"/>
      <c r="C135" s="296"/>
    </row>
    <row r="136" spans="1:3" s="199" customFormat="1" x14ac:dyDescent="0.3">
      <c r="A136" s="487" t="s">
        <v>536</v>
      </c>
      <c r="B136" s="487"/>
      <c r="C136" s="487"/>
    </row>
    <row r="137" spans="1:3" s="199" customFormat="1" x14ac:dyDescent="0.3">
      <c r="A137" s="256">
        <v>1</v>
      </c>
      <c r="B137" s="221" t="s">
        <v>54</v>
      </c>
      <c r="C137" s="294"/>
    </row>
    <row r="138" spans="1:3" s="199" customFormat="1" ht="36" x14ac:dyDescent="0.3">
      <c r="A138" s="210"/>
      <c r="B138" s="222" t="s">
        <v>539</v>
      </c>
      <c r="C138" s="295">
        <v>100</v>
      </c>
    </row>
    <row r="139" spans="1:3" s="199" customFormat="1" ht="36" x14ac:dyDescent="0.3">
      <c r="A139" s="210"/>
      <c r="B139" s="222" t="s">
        <v>540</v>
      </c>
      <c r="C139" s="295">
        <v>4900</v>
      </c>
    </row>
    <row r="140" spans="1:3" s="199" customFormat="1" x14ac:dyDescent="0.3">
      <c r="A140" s="257"/>
      <c r="B140" s="223" t="s">
        <v>63</v>
      </c>
      <c r="C140" s="296">
        <f>SUM(C138:C139)</f>
        <v>5000</v>
      </c>
    </row>
    <row r="141" spans="1:3" s="199" customFormat="1" x14ac:dyDescent="0.3">
      <c r="A141" s="256">
        <v>2</v>
      </c>
      <c r="B141" s="221" t="s">
        <v>55</v>
      </c>
      <c r="C141" s="294"/>
    </row>
    <row r="142" spans="1:3" s="199" customFormat="1" ht="18" x14ac:dyDescent="0.3">
      <c r="A142" s="210"/>
      <c r="B142" s="239" t="s">
        <v>541</v>
      </c>
      <c r="C142" s="295">
        <v>1500</v>
      </c>
    </row>
    <row r="143" spans="1:3" s="199" customFormat="1" ht="54" x14ac:dyDescent="0.3">
      <c r="A143" s="210"/>
      <c r="B143" s="222" t="s">
        <v>144</v>
      </c>
      <c r="C143" s="295">
        <v>1300</v>
      </c>
    </row>
    <row r="144" spans="1:3" s="199" customFormat="1" x14ac:dyDescent="0.3">
      <c r="A144" s="257"/>
      <c r="B144" s="223" t="s">
        <v>63</v>
      </c>
      <c r="C144" s="296">
        <f>SUM(C142:C143)</f>
        <v>2800</v>
      </c>
    </row>
    <row r="145" spans="1:3" s="199" customFormat="1" x14ac:dyDescent="0.3">
      <c r="A145" s="256">
        <v>3</v>
      </c>
      <c r="B145" s="221" t="s">
        <v>57</v>
      </c>
      <c r="C145" s="294"/>
    </row>
    <row r="146" spans="1:3" s="199" customFormat="1" ht="18" x14ac:dyDescent="0.3">
      <c r="A146" s="231"/>
      <c r="B146" s="239" t="s">
        <v>145</v>
      </c>
      <c r="C146" s="299">
        <v>2000</v>
      </c>
    </row>
    <row r="147" spans="1:3" s="199" customFormat="1" ht="18" x14ac:dyDescent="0.3">
      <c r="A147" s="231"/>
      <c r="B147" s="239" t="s">
        <v>124</v>
      </c>
      <c r="C147" s="299">
        <v>700</v>
      </c>
    </row>
    <row r="148" spans="1:3" s="199" customFormat="1" ht="18" x14ac:dyDescent="0.3">
      <c r="A148" s="231"/>
      <c r="B148" s="239" t="s">
        <v>125</v>
      </c>
      <c r="C148" s="299">
        <v>500</v>
      </c>
    </row>
    <row r="149" spans="1:3" s="199" customFormat="1" ht="18" x14ac:dyDescent="0.3">
      <c r="A149" s="231"/>
      <c r="B149" s="239" t="s">
        <v>126</v>
      </c>
      <c r="C149" s="299">
        <v>500</v>
      </c>
    </row>
    <row r="150" spans="1:3" s="199" customFormat="1" x14ac:dyDescent="0.3">
      <c r="A150" s="257"/>
      <c r="B150" s="223" t="s">
        <v>61</v>
      </c>
      <c r="C150" s="296">
        <f>SUM(C146:C149)</f>
        <v>3700</v>
      </c>
    </row>
    <row r="151" spans="1:3" s="199" customFormat="1" x14ac:dyDescent="0.3">
      <c r="A151" s="256">
        <v>4</v>
      </c>
      <c r="B151" s="221" t="s">
        <v>31</v>
      </c>
      <c r="C151" s="294"/>
    </row>
    <row r="152" spans="1:3" s="199" customFormat="1" ht="18" x14ac:dyDescent="0.3">
      <c r="A152" s="210"/>
      <c r="B152" s="222" t="s">
        <v>516</v>
      </c>
      <c r="C152" s="295">
        <v>8900</v>
      </c>
    </row>
    <row r="153" spans="1:3" s="199" customFormat="1" ht="18" x14ac:dyDescent="0.3">
      <c r="A153" s="210"/>
      <c r="B153" s="222" t="s">
        <v>517</v>
      </c>
      <c r="C153" s="295">
        <v>500</v>
      </c>
    </row>
    <row r="154" spans="1:3" s="199" customFormat="1" ht="18" x14ac:dyDescent="0.3">
      <c r="A154" s="210"/>
      <c r="B154" s="222" t="s">
        <v>518</v>
      </c>
      <c r="C154" s="295">
        <v>600</v>
      </c>
    </row>
    <row r="155" spans="1:3" s="199" customFormat="1" ht="36" x14ac:dyDescent="0.3">
      <c r="A155" s="210"/>
      <c r="B155" s="222" t="s">
        <v>519</v>
      </c>
      <c r="C155" s="295">
        <v>480</v>
      </c>
    </row>
    <row r="156" spans="1:3" s="199" customFormat="1" x14ac:dyDescent="0.3">
      <c r="A156" s="257"/>
      <c r="B156" s="223" t="s">
        <v>63</v>
      </c>
      <c r="C156" s="296">
        <f>SUM(C152:C155)</f>
        <v>10480</v>
      </c>
    </row>
    <row r="157" spans="1:3" s="199" customFormat="1" x14ac:dyDescent="0.3">
      <c r="A157" s="256">
        <v>5</v>
      </c>
      <c r="B157" s="221" t="s">
        <v>579</v>
      </c>
      <c r="C157" s="294"/>
    </row>
    <row r="158" spans="1:3" s="199" customFormat="1" ht="54" x14ac:dyDescent="0.3">
      <c r="A158" s="258"/>
      <c r="B158" s="239" t="s">
        <v>570</v>
      </c>
      <c r="C158" s="299">
        <v>280</v>
      </c>
    </row>
    <row r="159" spans="1:3" s="199" customFormat="1" ht="36" x14ac:dyDescent="0.3">
      <c r="A159" s="210"/>
      <c r="B159" s="222" t="s">
        <v>521</v>
      </c>
      <c r="C159" s="295">
        <v>5400</v>
      </c>
    </row>
    <row r="160" spans="1:3" s="199" customFormat="1" ht="37.5" customHeight="1" x14ac:dyDescent="0.3">
      <c r="A160" s="210"/>
      <c r="B160" s="222" t="s">
        <v>522</v>
      </c>
      <c r="C160" s="295">
        <v>2700</v>
      </c>
    </row>
    <row r="161" spans="1:3" s="199" customFormat="1" ht="18" x14ac:dyDescent="0.3">
      <c r="A161" s="210"/>
      <c r="B161" s="222" t="s">
        <v>523</v>
      </c>
      <c r="C161" s="295">
        <v>800</v>
      </c>
    </row>
    <row r="162" spans="1:3" s="199" customFormat="1" ht="54" x14ac:dyDescent="0.3">
      <c r="A162" s="210"/>
      <c r="B162" s="222" t="s">
        <v>16</v>
      </c>
      <c r="C162" s="295">
        <v>14000</v>
      </c>
    </row>
    <row r="163" spans="1:3" s="199" customFormat="1" ht="36" x14ac:dyDescent="0.3">
      <c r="A163" s="210"/>
      <c r="B163" s="222" t="s">
        <v>184</v>
      </c>
      <c r="C163" s="295">
        <v>2000</v>
      </c>
    </row>
    <row r="164" spans="1:3" s="199" customFormat="1" x14ac:dyDescent="0.3">
      <c r="A164" s="257"/>
      <c r="B164" s="223" t="s">
        <v>63</v>
      </c>
      <c r="C164" s="296">
        <f>SUM(C158:C163)</f>
        <v>25180</v>
      </c>
    </row>
    <row r="165" spans="1:3" s="199" customFormat="1" x14ac:dyDescent="0.3">
      <c r="A165" s="256">
        <v>6</v>
      </c>
      <c r="B165" s="221" t="s">
        <v>36</v>
      </c>
      <c r="C165" s="294"/>
    </row>
    <row r="166" spans="1:3" s="199" customFormat="1" ht="36" x14ac:dyDescent="0.3">
      <c r="A166" s="258"/>
      <c r="B166" s="222" t="s">
        <v>185</v>
      </c>
      <c r="C166" s="295">
        <v>1848</v>
      </c>
    </row>
    <row r="167" spans="1:3" s="199" customFormat="1" ht="36" x14ac:dyDescent="0.3">
      <c r="A167" s="258"/>
      <c r="B167" s="222" t="s">
        <v>186</v>
      </c>
      <c r="C167" s="295">
        <v>3912</v>
      </c>
    </row>
    <row r="168" spans="1:3" s="199" customFormat="1" ht="36" x14ac:dyDescent="0.3">
      <c r="A168" s="258"/>
      <c r="B168" s="222" t="s">
        <v>187</v>
      </c>
      <c r="C168" s="295">
        <v>2495</v>
      </c>
    </row>
    <row r="169" spans="1:3" s="199" customFormat="1" ht="18" x14ac:dyDescent="0.3">
      <c r="A169" s="258"/>
      <c r="B169" s="222" t="s">
        <v>201</v>
      </c>
      <c r="C169" s="295">
        <v>1500</v>
      </c>
    </row>
    <row r="170" spans="1:3" s="199" customFormat="1" x14ac:dyDescent="0.3">
      <c r="A170" s="257"/>
      <c r="B170" s="223" t="s">
        <v>61</v>
      </c>
      <c r="C170" s="296">
        <f>SUM(C166:C169)</f>
        <v>9755</v>
      </c>
    </row>
    <row r="171" spans="1:3" s="199" customFormat="1" ht="18" x14ac:dyDescent="0.3">
      <c r="A171" s="256">
        <v>7</v>
      </c>
      <c r="B171" s="221" t="s">
        <v>38</v>
      </c>
      <c r="C171" s="297"/>
    </row>
    <row r="172" spans="1:3" s="199" customFormat="1" ht="36" x14ac:dyDescent="0.3">
      <c r="A172" s="210"/>
      <c r="B172" s="222" t="s">
        <v>202</v>
      </c>
      <c r="C172" s="295">
        <v>5000</v>
      </c>
    </row>
    <row r="173" spans="1:3" s="199" customFormat="1" ht="36" x14ac:dyDescent="0.3">
      <c r="A173" s="210"/>
      <c r="B173" s="222" t="s">
        <v>668</v>
      </c>
      <c r="C173" s="295">
        <v>1000</v>
      </c>
    </row>
    <row r="174" spans="1:3" s="199" customFormat="1" ht="17.25" customHeight="1" x14ac:dyDescent="0.3">
      <c r="A174" s="224"/>
      <c r="B174" s="222" t="s">
        <v>669</v>
      </c>
      <c r="C174" s="295">
        <v>3000</v>
      </c>
    </row>
    <row r="175" spans="1:3" s="199" customFormat="1" ht="18" x14ac:dyDescent="0.3">
      <c r="A175" s="224"/>
      <c r="B175" s="222" t="s">
        <v>670</v>
      </c>
      <c r="C175" s="295">
        <v>22000</v>
      </c>
    </row>
    <row r="176" spans="1:3" s="199" customFormat="1" x14ac:dyDescent="0.3">
      <c r="A176" s="257"/>
      <c r="B176" s="223" t="s">
        <v>61</v>
      </c>
      <c r="C176" s="296">
        <f>SUM(C172:C175)</f>
        <v>31000</v>
      </c>
    </row>
    <row r="177" spans="1:9" s="199" customFormat="1" x14ac:dyDescent="0.3">
      <c r="A177" s="256">
        <v>8</v>
      </c>
      <c r="B177" s="221" t="s">
        <v>39</v>
      </c>
      <c r="C177" s="294"/>
    </row>
    <row r="178" spans="1:9" s="199" customFormat="1" ht="18" x14ac:dyDescent="0.3">
      <c r="A178" s="210"/>
      <c r="B178" s="222" t="s">
        <v>618</v>
      </c>
      <c r="C178" s="295">
        <v>8881</v>
      </c>
    </row>
    <row r="179" spans="1:9" s="199" customFormat="1" ht="36" x14ac:dyDescent="0.3">
      <c r="A179" s="210"/>
      <c r="B179" s="222" t="s">
        <v>671</v>
      </c>
      <c r="C179" s="295">
        <v>20000</v>
      </c>
    </row>
    <row r="180" spans="1:9" s="199" customFormat="1" ht="18" x14ac:dyDescent="0.3">
      <c r="A180" s="210"/>
      <c r="B180" s="222" t="s">
        <v>348</v>
      </c>
      <c r="C180" s="295">
        <v>12329</v>
      </c>
    </row>
    <row r="181" spans="1:9" s="199" customFormat="1" ht="36" x14ac:dyDescent="0.3">
      <c r="A181" s="210"/>
      <c r="B181" s="222" t="s">
        <v>349</v>
      </c>
      <c r="C181" s="295">
        <v>1255</v>
      </c>
    </row>
    <row r="182" spans="1:9" s="199" customFormat="1" ht="36" x14ac:dyDescent="0.3">
      <c r="A182" s="210"/>
      <c r="B182" s="222" t="s">
        <v>350</v>
      </c>
      <c r="C182" s="295">
        <v>4500</v>
      </c>
    </row>
    <row r="183" spans="1:9" s="199" customFormat="1" ht="18" x14ac:dyDescent="0.3">
      <c r="A183" s="210"/>
      <c r="B183" s="222" t="s">
        <v>351</v>
      </c>
      <c r="C183" s="295">
        <v>800</v>
      </c>
    </row>
    <row r="184" spans="1:9" s="199" customFormat="1" ht="18" x14ac:dyDescent="0.3">
      <c r="A184" s="210"/>
      <c r="B184" s="222" t="s">
        <v>352</v>
      </c>
      <c r="C184" s="295">
        <v>500</v>
      </c>
    </row>
    <row r="185" spans="1:9" s="199" customFormat="1" ht="18" x14ac:dyDescent="0.3">
      <c r="A185" s="210"/>
      <c r="B185" s="223" t="s">
        <v>61</v>
      </c>
      <c r="C185" s="296">
        <f>SUM(C178:C184)</f>
        <v>48265</v>
      </c>
    </row>
    <row r="186" spans="1:9" s="199" customFormat="1" ht="18" x14ac:dyDescent="0.3">
      <c r="A186" s="256">
        <v>9</v>
      </c>
      <c r="B186" s="221" t="s">
        <v>40</v>
      </c>
      <c r="C186" s="297"/>
    </row>
    <row r="187" spans="1:9" s="199" customFormat="1" ht="18" x14ac:dyDescent="0.3">
      <c r="A187" s="210"/>
      <c r="B187" s="242" t="s">
        <v>353</v>
      </c>
      <c r="C187" s="295">
        <v>2000</v>
      </c>
    </row>
    <row r="188" spans="1:9" s="199" customFormat="1" ht="18" x14ac:dyDescent="0.3">
      <c r="A188" s="210"/>
      <c r="B188" s="223" t="s">
        <v>61</v>
      </c>
      <c r="C188" s="296">
        <f>SUM(C187:C187)</f>
        <v>2000</v>
      </c>
    </row>
    <row r="189" spans="1:9" s="207" customFormat="1" ht="21.9" customHeight="1" x14ac:dyDescent="0.3">
      <c r="A189" s="231"/>
      <c r="B189" s="230" t="s">
        <v>491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" hidden="1" outlineLevel="1" x14ac:dyDescent="0.3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" hidden="1" outlineLevel="1" x14ac:dyDescent="0.3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" hidden="1" outlineLevel="1" x14ac:dyDescent="0.3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" hidden="1" outlineLevel="1" x14ac:dyDescent="0.3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" hidden="1" outlineLevel="1" x14ac:dyDescent="0.3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idden="1" outlineLevel="1" x14ac:dyDescent="0.3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" hidden="1" outlineLevel="1" x14ac:dyDescent="0.3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idden="1" outlineLevel="1" x14ac:dyDescent="0.3">
      <c r="A197" s="483" t="s">
        <v>356</v>
      </c>
      <c r="B197" s="483"/>
      <c r="C197" s="483"/>
      <c r="D197" s="202"/>
      <c r="E197" s="202"/>
      <c r="F197" s="202"/>
      <c r="G197" s="202"/>
      <c r="H197" s="202"/>
      <c r="I197" s="202"/>
    </row>
    <row r="198" spans="1:9" s="207" customFormat="1" hidden="1" outlineLevel="1" x14ac:dyDescent="0.3">
      <c r="A198" s="256">
        <v>1</v>
      </c>
      <c r="B198" s="256" t="s">
        <v>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" hidden="1" outlineLevel="1" x14ac:dyDescent="0.3">
      <c r="A199" s="260"/>
      <c r="B199" s="227" t="s">
        <v>357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18" hidden="1" outlineLevel="1" x14ac:dyDescent="0.3">
      <c r="A200" s="260"/>
      <c r="B200" s="227" t="s">
        <v>410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18" hidden="1" outlineLevel="1" x14ac:dyDescent="0.3">
      <c r="A201" s="260"/>
      <c r="B201" s="227" t="s">
        <v>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idden="1" outlineLevel="1" x14ac:dyDescent="0.3">
      <c r="A202" s="231"/>
      <c r="B202" s="231" t="s">
        <v>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idden="1" outlineLevel="1" x14ac:dyDescent="0.3">
      <c r="A203" s="256">
        <v>2</v>
      </c>
      <c r="B203" s="221" t="s">
        <v>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" hidden="1" outlineLevel="1" x14ac:dyDescent="0.3">
      <c r="A204" s="210"/>
      <c r="B204" s="227" t="s">
        <v>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idden="1" outlineLevel="1" x14ac:dyDescent="0.3">
      <c r="A205" s="257"/>
      <c r="B205" s="225" t="s">
        <v>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" hidden="1" outlineLevel="1" x14ac:dyDescent="0.3">
      <c r="A206" s="256">
        <v>3</v>
      </c>
      <c r="B206" s="221" t="s">
        <v>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" hidden="1" outlineLevel="1" x14ac:dyDescent="0.3">
      <c r="A207" s="258"/>
      <c r="B207" s="227" t="s">
        <v>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" hidden="1" outlineLevel="1" x14ac:dyDescent="0.3">
      <c r="A208" s="258"/>
      <c r="B208" s="227" t="s">
        <v>635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" hidden="1" outlineLevel="1" x14ac:dyDescent="0.3">
      <c r="A209" s="258"/>
      <c r="B209" s="227" t="s">
        <v>636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18" hidden="1" outlineLevel="1" x14ac:dyDescent="0.3">
      <c r="A210" s="258"/>
      <c r="B210" s="227" t="s">
        <v>637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6" hidden="1" outlineLevel="1" x14ac:dyDescent="0.3">
      <c r="A211" s="258"/>
      <c r="B211" s="227" t="s">
        <v>638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idden="1" outlineLevel="1" x14ac:dyDescent="0.3">
      <c r="A212" s="231"/>
      <c r="B212" s="225" t="s">
        <v>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" hidden="1" outlineLevel="1" x14ac:dyDescent="0.3">
      <c r="A213" s="256">
        <v>4</v>
      </c>
      <c r="B213" s="221" t="s">
        <v>639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6" hidden="1" outlineLevel="1" x14ac:dyDescent="0.3">
      <c r="A214" s="258"/>
      <c r="B214" s="227" t="s">
        <v>640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6" hidden="1" outlineLevel="1" x14ac:dyDescent="0.3">
      <c r="A215" s="258"/>
      <c r="B215" s="227" t="s">
        <v>641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18" hidden="1" outlineLevel="1" x14ac:dyDescent="0.3">
      <c r="A216" s="258"/>
      <c r="B216" s="227" t="s">
        <v>642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" hidden="1" outlineLevel="1" x14ac:dyDescent="0.3">
      <c r="A217" s="258"/>
      <c r="B217" s="227" t="s">
        <v>225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" hidden="1" outlineLevel="1" x14ac:dyDescent="0.3">
      <c r="A218" s="257"/>
      <c r="B218" s="227" t="s">
        <v>226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6" hidden="1" outlineLevel="1" x14ac:dyDescent="0.3">
      <c r="A219" s="210"/>
      <c r="B219" s="227" t="s">
        <v>224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idden="1" outlineLevel="1" x14ac:dyDescent="0.3">
      <c r="A220" s="257"/>
      <c r="B220" s="225" t="s">
        <v>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idden="1" outlineLevel="1" x14ac:dyDescent="0.3">
      <c r="A221" s="256">
        <v>5</v>
      </c>
      <c r="B221" s="221" t="s">
        <v>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" hidden="1" outlineLevel="1" x14ac:dyDescent="0.3">
      <c r="A222" s="257"/>
      <c r="B222" s="227" t="s">
        <v>146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" hidden="1" outlineLevel="1" x14ac:dyDescent="0.3">
      <c r="A223" s="257"/>
      <c r="B223" s="227" t="s">
        <v>147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idden="1" outlineLevel="1" x14ac:dyDescent="0.3">
      <c r="A224" s="257"/>
      <c r="B224" s="225" t="s">
        <v>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" hidden="1" outlineLevel="1" x14ac:dyDescent="0.3">
      <c r="A225" s="256">
        <v>6</v>
      </c>
      <c r="B225" s="221" t="s">
        <v>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" hidden="1" outlineLevel="1" x14ac:dyDescent="0.3">
      <c r="A226" s="210"/>
      <c r="B226" s="227" t="s">
        <v>148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" hidden="1" outlineLevel="1" x14ac:dyDescent="0.3">
      <c r="A227" s="210"/>
      <c r="B227" s="227" t="s">
        <v>149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idden="1" outlineLevel="1" x14ac:dyDescent="0.3">
      <c r="A228" s="257"/>
      <c r="B228" s="225" t="s">
        <v>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" hidden="1" outlineLevel="1" x14ac:dyDescent="0.3">
      <c r="A229" s="256">
        <v>7</v>
      </c>
      <c r="B229" s="221" t="s">
        <v>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18" hidden="1" outlineLevel="1" x14ac:dyDescent="0.3">
      <c r="A230" s="210"/>
      <c r="B230" s="227" t="s">
        <v>150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" hidden="1" outlineLevel="1" x14ac:dyDescent="0.3">
      <c r="A231" s="210"/>
      <c r="B231" s="227" t="s">
        <v>151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6" hidden="1" outlineLevel="1" x14ac:dyDescent="0.3">
      <c r="A232" s="210"/>
      <c r="B232" s="227" t="s">
        <v>152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6" hidden="1" outlineLevel="1" x14ac:dyDescent="0.3">
      <c r="A233" s="210"/>
      <c r="B233" s="227" t="s">
        <v>181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6" hidden="1" outlineLevel="1" x14ac:dyDescent="0.3">
      <c r="A234" s="210"/>
      <c r="B234" s="227" t="s">
        <v>227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idden="1" outlineLevel="1" x14ac:dyDescent="0.3">
      <c r="A235" s="257"/>
      <c r="B235" s="225" t="s">
        <v>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" hidden="1" outlineLevel="1" x14ac:dyDescent="0.3">
      <c r="A236" s="256">
        <v>8</v>
      </c>
      <c r="B236" s="221" t="s">
        <v>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" hidden="1" outlineLevel="1" x14ac:dyDescent="0.3">
      <c r="A237" s="210"/>
      <c r="B237" s="227" t="s">
        <v>228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6" hidden="1" outlineLevel="1" x14ac:dyDescent="0.3">
      <c r="A238" s="210"/>
      <c r="B238" s="227" t="s">
        <v>229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6" hidden="1" outlineLevel="1" x14ac:dyDescent="0.3">
      <c r="A239" s="210"/>
      <c r="B239" s="227" t="s">
        <v>193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idden="1" outlineLevel="1" x14ac:dyDescent="0.3">
      <c r="A240" s="257"/>
      <c r="B240" s="225" t="s">
        <v>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idden="1" outlineLevel="1" x14ac:dyDescent="0.3">
      <c r="A241" s="256">
        <v>9</v>
      </c>
      <c r="B241" s="221" t="s">
        <v>577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18" hidden="1" outlineLevel="1" x14ac:dyDescent="0.3">
      <c r="A242" s="257"/>
      <c r="B242" s="227" t="s">
        <v>194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" hidden="1" outlineLevel="1" x14ac:dyDescent="0.3">
      <c r="A243" s="257"/>
      <c r="B243" s="227" t="s">
        <v>195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" hidden="1" outlineLevel="1" x14ac:dyDescent="0.3">
      <c r="A244" s="257"/>
      <c r="B244" s="227" t="s">
        <v>196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" hidden="1" outlineLevel="1" x14ac:dyDescent="0.3">
      <c r="A245" s="257"/>
      <c r="B245" s="227" t="s">
        <v>580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" hidden="1" outlineLevel="1" x14ac:dyDescent="0.3">
      <c r="A246" s="257"/>
      <c r="B246" s="227" t="s">
        <v>581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" hidden="1" outlineLevel="1" x14ac:dyDescent="0.3">
      <c r="A247" s="257"/>
      <c r="B247" s="227" t="s">
        <v>582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idden="1" outlineLevel="1" x14ac:dyDescent="0.3">
      <c r="A248" s="257"/>
      <c r="B248" s="225" t="s">
        <v>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" hidden="1" outlineLevel="1" x14ac:dyDescent="0.3">
      <c r="A249" s="256">
        <v>10</v>
      </c>
      <c r="B249" s="221" t="s">
        <v>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" hidden="1" outlineLevel="1" x14ac:dyDescent="0.3">
      <c r="A250" s="210"/>
      <c r="B250" s="227" t="s">
        <v>364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6" hidden="1" outlineLevel="1" x14ac:dyDescent="0.3">
      <c r="A251" s="210"/>
      <c r="B251" s="227" t="s">
        <v>365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6" hidden="1" outlineLevel="1" x14ac:dyDescent="0.3">
      <c r="A252" s="210"/>
      <c r="B252" s="227" t="s">
        <v>155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" hidden="1" outlineLevel="1" x14ac:dyDescent="0.3">
      <c r="A253" s="210"/>
      <c r="B253" s="227" t="s">
        <v>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6" hidden="1" outlineLevel="1" x14ac:dyDescent="0.3">
      <c r="A254" s="210"/>
      <c r="B254" s="227" t="s">
        <v>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" hidden="1" outlineLevel="1" x14ac:dyDescent="0.3">
      <c r="A255" s="210"/>
      <c r="B255" s="227" t="s">
        <v>128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idden="1" outlineLevel="1" x14ac:dyDescent="0.3">
      <c r="A256" s="257"/>
      <c r="B256" s="225" t="s">
        <v>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" hidden="1" outlineLevel="1" x14ac:dyDescent="0.3">
      <c r="A257" s="256">
        <v>11</v>
      </c>
      <c r="B257" s="221" t="s">
        <v>129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" hidden="1" outlineLevel="1" x14ac:dyDescent="0.3">
      <c r="A258" s="210"/>
      <c r="B258" s="227" t="s">
        <v>130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" hidden="1" outlineLevel="1" x14ac:dyDescent="0.3">
      <c r="A259" s="210"/>
      <c r="B259" s="227" t="s">
        <v>131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idden="1" outlineLevel="1" x14ac:dyDescent="0.3">
      <c r="A260" s="257"/>
      <c r="B260" s="225" t="s">
        <v>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" hidden="1" outlineLevel="1" x14ac:dyDescent="0.3">
      <c r="A261" s="256">
        <v>12</v>
      </c>
      <c r="B261" s="221" t="s">
        <v>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" hidden="1" outlineLevel="1" x14ac:dyDescent="0.3">
      <c r="A262" s="210"/>
      <c r="B262" s="227" t="s">
        <v>132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" hidden="1" outlineLevel="1" x14ac:dyDescent="0.3">
      <c r="A263" s="210"/>
      <c r="B263" s="227" t="s">
        <v>133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" hidden="1" outlineLevel="1" x14ac:dyDescent="0.3">
      <c r="A264" s="210"/>
      <c r="B264" s="227" t="s">
        <v>134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6" hidden="1" outlineLevel="1" x14ac:dyDescent="0.3">
      <c r="A265" s="210"/>
      <c r="B265" s="227" t="s">
        <v>135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idden="1" outlineLevel="1" x14ac:dyDescent="0.3">
      <c r="A266" s="257"/>
      <c r="B266" s="225" t="s">
        <v>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" hidden="1" outlineLevel="1" x14ac:dyDescent="0.3">
      <c r="A267" s="256">
        <v>13</v>
      </c>
      <c r="B267" s="221" t="s">
        <v>578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" hidden="1" outlineLevel="1" x14ac:dyDescent="0.3">
      <c r="A268" s="210"/>
      <c r="B268" s="227" t="s">
        <v>358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idden="1" outlineLevel="1" x14ac:dyDescent="0.3">
      <c r="A269" s="257"/>
      <c r="B269" s="225" t="s">
        <v>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" hidden="1" outlineLevel="1" x14ac:dyDescent="0.3">
      <c r="A270" s="256">
        <v>14</v>
      </c>
      <c r="B270" s="221" t="s">
        <v>579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6" hidden="1" outlineLevel="1" x14ac:dyDescent="0.3">
      <c r="A271" s="210"/>
      <c r="B271" s="227" t="s">
        <v>656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" hidden="1" outlineLevel="1" x14ac:dyDescent="0.3">
      <c r="A272" s="210"/>
      <c r="B272" s="227" t="s">
        <v>383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" hidden="1" outlineLevel="1" x14ac:dyDescent="0.3">
      <c r="A273" s="210"/>
      <c r="B273" s="227" t="s">
        <v>384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" hidden="1" outlineLevel="1" x14ac:dyDescent="0.3">
      <c r="A274" s="210"/>
      <c r="B274" s="227" t="s">
        <v>385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3">
      <c r="A275" s="210"/>
      <c r="B275" s="227" t="s">
        <v>386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6" hidden="1" outlineLevel="1" x14ac:dyDescent="0.3">
      <c r="A276" s="210"/>
      <c r="B276" s="227" t="s">
        <v>387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" hidden="1" outlineLevel="1" x14ac:dyDescent="0.3">
      <c r="A277" s="210"/>
      <c r="B277" s="227" t="s">
        <v>388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" hidden="1" outlineLevel="1" x14ac:dyDescent="0.3">
      <c r="A278" s="210"/>
      <c r="B278" s="227" t="s">
        <v>389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idden="1" outlineLevel="1" x14ac:dyDescent="0.3">
      <c r="A279" s="257"/>
      <c r="B279" s="225" t="s">
        <v>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idden="1" outlineLevel="1" x14ac:dyDescent="0.3">
      <c r="A280" s="256">
        <v>15</v>
      </c>
      <c r="B280" s="221" t="s">
        <v>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6" hidden="1" outlineLevel="1" x14ac:dyDescent="0.3">
      <c r="A281" s="210"/>
      <c r="B281" s="227" t="s">
        <v>397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6" hidden="1" outlineLevel="1" x14ac:dyDescent="0.3">
      <c r="A282" s="210"/>
      <c r="B282" s="227" t="s">
        <v>398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6" hidden="1" outlineLevel="1" x14ac:dyDescent="0.3">
      <c r="A283" s="210"/>
      <c r="B283" s="227" t="s">
        <v>378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" hidden="1" outlineLevel="1" x14ac:dyDescent="0.3">
      <c r="A284" s="210"/>
      <c r="B284" s="227" t="s">
        <v>575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" hidden="1" outlineLevel="1" x14ac:dyDescent="0.3">
      <c r="A285" s="210"/>
      <c r="B285" s="227" t="s">
        <v>468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" hidden="1" outlineLevel="1" x14ac:dyDescent="0.3">
      <c r="A286" s="210"/>
      <c r="B286" s="227" t="s">
        <v>469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" hidden="1" outlineLevel="1" x14ac:dyDescent="0.3">
      <c r="A287" s="210"/>
      <c r="B287" s="227" t="s">
        <v>470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" hidden="1" outlineLevel="1" x14ac:dyDescent="0.3">
      <c r="A288" s="210"/>
      <c r="B288" s="227" t="s">
        <v>471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" hidden="1" outlineLevel="1" x14ac:dyDescent="0.3">
      <c r="A289" s="210"/>
      <c r="B289" s="227" t="s">
        <v>472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6" hidden="1" outlineLevel="1" x14ac:dyDescent="0.3">
      <c r="A290" s="210"/>
      <c r="B290" s="227" t="s">
        <v>473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idden="1" outlineLevel="1" x14ac:dyDescent="0.3">
      <c r="A291" s="257"/>
      <c r="B291" s="225" t="s">
        <v>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idden="1" outlineLevel="1" x14ac:dyDescent="0.3">
      <c r="A292" s="256"/>
      <c r="B292" s="221" t="s">
        <v>510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" hidden="1" outlineLevel="1" x14ac:dyDescent="0.3">
      <c r="A293" s="210"/>
      <c r="B293" s="227" t="s">
        <v>474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18" hidden="1" outlineLevel="1" x14ac:dyDescent="0.3">
      <c r="A294" s="210"/>
      <c r="B294" s="227" t="s">
        <v>475</v>
      </c>
      <c r="C294" s="304">
        <v>1200</v>
      </c>
    </row>
    <row r="295" spans="1:129" s="199" customFormat="1" ht="18" hidden="1" outlineLevel="1" x14ac:dyDescent="0.3">
      <c r="A295" s="210"/>
      <c r="B295" s="227" t="s">
        <v>476</v>
      </c>
      <c r="C295" s="304">
        <v>100</v>
      </c>
    </row>
    <row r="296" spans="1:129" s="199" customFormat="1" ht="18" hidden="1" outlineLevel="1" x14ac:dyDescent="0.3">
      <c r="A296" s="210"/>
      <c r="B296" s="227" t="s">
        <v>477</v>
      </c>
      <c r="C296" s="304">
        <v>4900</v>
      </c>
    </row>
    <row r="297" spans="1:129" s="199" customFormat="1" ht="18" hidden="1" outlineLevel="1" x14ac:dyDescent="0.3">
      <c r="A297" s="210"/>
      <c r="B297" s="227" t="s">
        <v>478</v>
      </c>
      <c r="C297" s="304">
        <v>1500</v>
      </c>
    </row>
    <row r="298" spans="1:129" s="199" customFormat="1" ht="53.25" hidden="1" customHeight="1" outlineLevel="1" x14ac:dyDescent="0.3">
      <c r="A298" s="210"/>
      <c r="B298" s="227" t="s">
        <v>479</v>
      </c>
      <c r="C298" s="304">
        <v>1700</v>
      </c>
    </row>
    <row r="299" spans="1:129" s="199" customFormat="1" ht="36" hidden="1" outlineLevel="1" x14ac:dyDescent="0.3">
      <c r="A299" s="210"/>
      <c r="B299" s="227" t="s">
        <v>480</v>
      </c>
      <c r="C299" s="304">
        <v>1400</v>
      </c>
    </row>
    <row r="300" spans="1:129" s="199" customFormat="1" hidden="1" outlineLevel="1" x14ac:dyDescent="0.3">
      <c r="A300" s="257"/>
      <c r="B300" s="225" t="s">
        <v>63</v>
      </c>
      <c r="C300" s="305">
        <f>SUM(C293:C299)</f>
        <v>13800</v>
      </c>
    </row>
    <row r="301" spans="1:129" s="199" customFormat="1" hidden="1" outlineLevel="1" x14ac:dyDescent="0.3">
      <c r="A301" s="236">
        <v>16</v>
      </c>
      <c r="B301" s="236" t="s">
        <v>38</v>
      </c>
      <c r="C301" s="310"/>
    </row>
    <row r="302" spans="1:129" s="199" customFormat="1" ht="18" hidden="1" outlineLevel="1" x14ac:dyDescent="0.3">
      <c r="A302" s="210"/>
      <c r="B302" s="227" t="s">
        <v>481</v>
      </c>
      <c r="C302" s="304">
        <v>10000</v>
      </c>
    </row>
    <row r="303" spans="1:129" s="200" customFormat="1" ht="18" hidden="1" outlineLevel="1" x14ac:dyDescent="0.3">
      <c r="A303" s="210"/>
      <c r="B303" s="227" t="s">
        <v>482</v>
      </c>
      <c r="C303" s="304">
        <v>1800</v>
      </c>
    </row>
    <row r="304" spans="1:129" s="200" customFormat="1" ht="18" hidden="1" outlineLevel="1" x14ac:dyDescent="0.3">
      <c r="A304" s="210"/>
      <c r="B304" s="227" t="s">
        <v>377</v>
      </c>
      <c r="C304" s="304">
        <v>1300</v>
      </c>
    </row>
    <row r="305" spans="1:3" s="200" customFormat="1" ht="18" hidden="1" outlineLevel="1" x14ac:dyDescent="0.3">
      <c r="A305" s="210"/>
      <c r="B305" s="227" t="s">
        <v>565</v>
      </c>
      <c r="C305" s="304">
        <v>11000</v>
      </c>
    </row>
    <row r="306" spans="1:3" s="200" customFormat="1" ht="18" hidden="1" outlineLevel="1" x14ac:dyDescent="0.3">
      <c r="A306" s="210"/>
      <c r="B306" s="227" t="s">
        <v>72</v>
      </c>
      <c r="C306" s="304">
        <v>1500</v>
      </c>
    </row>
    <row r="307" spans="1:3" s="200" customFormat="1" hidden="1" outlineLevel="1" x14ac:dyDescent="0.3">
      <c r="A307" s="257"/>
      <c r="B307" s="225" t="s">
        <v>63</v>
      </c>
      <c r="C307" s="305">
        <f>SUM(C302:C306)</f>
        <v>25600</v>
      </c>
    </row>
    <row r="308" spans="1:3" s="200" customFormat="1" hidden="1" outlineLevel="1" x14ac:dyDescent="0.3">
      <c r="A308" s="261">
        <v>17</v>
      </c>
      <c r="B308" s="236" t="s">
        <v>39</v>
      </c>
      <c r="C308" s="311"/>
    </row>
    <row r="309" spans="1:3" s="200" customFormat="1" ht="36" hidden="1" outlineLevel="1" x14ac:dyDescent="0.3">
      <c r="A309" s="258"/>
      <c r="B309" s="227" t="s">
        <v>73</v>
      </c>
      <c r="C309" s="307">
        <v>13500</v>
      </c>
    </row>
    <row r="310" spans="1:3" s="200" customFormat="1" ht="18" hidden="1" outlineLevel="1" x14ac:dyDescent="0.3">
      <c r="A310" s="258"/>
      <c r="B310" s="227" t="s">
        <v>74</v>
      </c>
      <c r="C310" s="307">
        <v>12000</v>
      </c>
    </row>
    <row r="311" spans="1:3" s="200" customFormat="1" ht="18" hidden="1" outlineLevel="1" x14ac:dyDescent="0.3">
      <c r="A311" s="258"/>
      <c r="B311" s="227" t="s">
        <v>75</v>
      </c>
      <c r="C311" s="307">
        <v>17000</v>
      </c>
    </row>
    <row r="312" spans="1:3" s="200" customFormat="1" ht="18" hidden="1" outlineLevel="1" x14ac:dyDescent="0.3">
      <c r="A312" s="258"/>
      <c r="B312" s="227" t="s">
        <v>76</v>
      </c>
      <c r="C312" s="307">
        <v>2643</v>
      </c>
    </row>
    <row r="313" spans="1:3" s="200" customFormat="1" ht="18" hidden="1" outlineLevel="1" x14ac:dyDescent="0.3">
      <c r="A313" s="257"/>
      <c r="B313" s="227" t="s">
        <v>77</v>
      </c>
      <c r="C313" s="304">
        <v>1500</v>
      </c>
    </row>
    <row r="314" spans="1:3" s="200" customFormat="1" hidden="1" outlineLevel="1" x14ac:dyDescent="0.3">
      <c r="A314" s="257"/>
      <c r="B314" s="230" t="s">
        <v>63</v>
      </c>
      <c r="C314" s="305">
        <f>SUM(C309:C313)</f>
        <v>46643</v>
      </c>
    </row>
    <row r="315" spans="1:3" s="200" customFormat="1" ht="18" hidden="1" outlineLevel="1" x14ac:dyDescent="0.3">
      <c r="A315" s="256">
        <v>18</v>
      </c>
      <c r="B315" s="221" t="s">
        <v>40</v>
      </c>
      <c r="C315" s="306"/>
    </row>
    <row r="316" spans="1:3" s="200" customFormat="1" ht="18" hidden="1" outlineLevel="1" x14ac:dyDescent="0.3">
      <c r="A316" s="210"/>
      <c r="B316" s="227" t="s">
        <v>78</v>
      </c>
      <c r="C316" s="304">
        <v>2000</v>
      </c>
    </row>
    <row r="317" spans="1:3" s="200" customFormat="1" ht="18" hidden="1" outlineLevel="1" x14ac:dyDescent="0.3">
      <c r="A317" s="210"/>
      <c r="B317" s="227" t="s">
        <v>79</v>
      </c>
      <c r="C317" s="304">
        <v>1500</v>
      </c>
    </row>
    <row r="318" spans="1:3" s="200" customFormat="1" ht="36" hidden="1" outlineLevel="1" x14ac:dyDescent="0.3">
      <c r="A318" s="210"/>
      <c r="B318" s="227" t="s">
        <v>248</v>
      </c>
      <c r="C318" s="304">
        <v>6000</v>
      </c>
    </row>
    <row r="319" spans="1:3" s="200" customFormat="1" ht="18" hidden="1" outlineLevel="1" x14ac:dyDescent="0.3">
      <c r="A319" s="210"/>
      <c r="B319" s="227" t="s">
        <v>249</v>
      </c>
      <c r="C319" s="304">
        <v>400</v>
      </c>
    </row>
    <row r="320" spans="1:3" s="200" customFormat="1" ht="18" hidden="1" outlineLevel="1" x14ac:dyDescent="0.3">
      <c r="A320" s="210"/>
      <c r="B320" s="227" t="s">
        <v>250</v>
      </c>
      <c r="C320" s="304">
        <v>300</v>
      </c>
    </row>
    <row r="321" spans="1:3" s="200" customFormat="1" ht="18" hidden="1" outlineLevel="1" x14ac:dyDescent="0.3">
      <c r="A321" s="210"/>
      <c r="B321" s="227" t="s">
        <v>251</v>
      </c>
      <c r="C321" s="304">
        <v>4500</v>
      </c>
    </row>
    <row r="322" spans="1:3" s="200" customFormat="1" ht="18" hidden="1" outlineLevel="1" x14ac:dyDescent="0.3">
      <c r="A322" s="210"/>
      <c r="B322" s="227" t="s">
        <v>252</v>
      </c>
      <c r="C322" s="304">
        <v>400</v>
      </c>
    </row>
    <row r="323" spans="1:3" s="200" customFormat="1" ht="18" hidden="1" outlineLevel="1" x14ac:dyDescent="0.3">
      <c r="A323" s="210"/>
      <c r="B323" s="227" t="s">
        <v>253</v>
      </c>
      <c r="C323" s="304">
        <v>6000</v>
      </c>
    </row>
    <row r="324" spans="1:3" s="200" customFormat="1" ht="18" hidden="1" outlineLevel="1" x14ac:dyDescent="0.3">
      <c r="A324" s="210"/>
      <c r="B324" s="227" t="s">
        <v>254</v>
      </c>
      <c r="C324" s="304">
        <v>900</v>
      </c>
    </row>
    <row r="325" spans="1:3" s="200" customFormat="1" ht="18" hidden="1" outlineLevel="1" x14ac:dyDescent="0.3">
      <c r="A325" s="210"/>
      <c r="B325" s="227" t="s">
        <v>665</v>
      </c>
      <c r="C325" s="304">
        <v>300</v>
      </c>
    </row>
    <row r="326" spans="1:3" s="200" customFormat="1" ht="18" hidden="1" outlineLevel="1" x14ac:dyDescent="0.3">
      <c r="A326" s="210"/>
      <c r="B326" s="227" t="s">
        <v>230</v>
      </c>
      <c r="C326" s="304">
        <v>350</v>
      </c>
    </row>
    <row r="327" spans="1:3" s="200" customFormat="1" ht="18" hidden="1" outlineLevel="1" x14ac:dyDescent="0.3">
      <c r="A327" s="210"/>
      <c r="B327" s="227" t="s">
        <v>231</v>
      </c>
      <c r="C327" s="304">
        <v>600</v>
      </c>
    </row>
    <row r="328" spans="1:3" s="200" customFormat="1" ht="18" hidden="1" outlineLevel="1" x14ac:dyDescent="0.3">
      <c r="A328" s="210"/>
      <c r="B328" s="227" t="s">
        <v>232</v>
      </c>
      <c r="C328" s="304">
        <v>4000</v>
      </c>
    </row>
    <row r="329" spans="1:3" s="200" customFormat="1" ht="36" hidden="1" outlineLevel="1" x14ac:dyDescent="0.3">
      <c r="A329" s="210"/>
      <c r="B329" s="227" t="s">
        <v>233</v>
      </c>
      <c r="C329" s="304">
        <v>500</v>
      </c>
    </row>
    <row r="330" spans="1:3" s="200" customFormat="1" ht="36" hidden="1" outlineLevel="1" x14ac:dyDescent="0.3">
      <c r="A330" s="210"/>
      <c r="B330" s="227" t="s">
        <v>392</v>
      </c>
      <c r="C330" s="304">
        <v>8000</v>
      </c>
    </row>
    <row r="331" spans="1:3" s="200" customFormat="1" hidden="1" outlineLevel="1" x14ac:dyDescent="0.3">
      <c r="A331" s="257"/>
      <c r="B331" s="225" t="s">
        <v>63</v>
      </c>
      <c r="C331" s="305">
        <f>SUM(C316:C330)</f>
        <v>35750</v>
      </c>
    </row>
    <row r="332" spans="1:3" s="200" customFormat="1" hidden="1" outlineLevel="1" x14ac:dyDescent="0.3">
      <c r="A332" s="257"/>
      <c r="B332" s="225" t="s">
        <v>393</v>
      </c>
      <c r="C332" s="305">
        <f>C331+C314+C307+C300+C291+C279+C269+C266+C260+C256+C248+C240+C235+C228+C224+C220+C212+C205+C202</f>
        <v>350818</v>
      </c>
    </row>
    <row r="333" spans="1:3" s="200" customFormat="1" collapsed="1" x14ac:dyDescent="0.3">
      <c r="A333" s="484" t="s">
        <v>492</v>
      </c>
      <c r="B333" s="484"/>
      <c r="C333" s="484"/>
    </row>
    <row r="334" spans="1:3" s="200" customFormat="1" x14ac:dyDescent="0.3">
      <c r="A334" s="256">
        <v>1</v>
      </c>
      <c r="B334" s="256" t="s">
        <v>53</v>
      </c>
      <c r="C334" s="303"/>
    </row>
    <row r="335" spans="1:3" s="200" customFormat="1" ht="18" x14ac:dyDescent="0.3">
      <c r="A335" s="231"/>
      <c r="B335" s="242" t="s">
        <v>395</v>
      </c>
      <c r="C335" s="299">
        <v>7000</v>
      </c>
    </row>
    <row r="336" spans="1:3" s="200" customFormat="1" x14ac:dyDescent="0.3">
      <c r="A336" s="231"/>
      <c r="B336" s="265" t="s">
        <v>63</v>
      </c>
      <c r="C336" s="308">
        <f>SUM(C335:C335)</f>
        <v>7000</v>
      </c>
    </row>
    <row r="337" spans="1:3" s="200" customFormat="1" ht="18" x14ac:dyDescent="0.3">
      <c r="A337" s="256">
        <v>2</v>
      </c>
      <c r="B337" s="221" t="s">
        <v>54</v>
      </c>
      <c r="C337" s="306"/>
    </row>
    <row r="338" spans="1:3" s="200" customFormat="1" ht="18" x14ac:dyDescent="0.3">
      <c r="A338" s="258"/>
      <c r="B338" s="242" t="s">
        <v>396</v>
      </c>
      <c r="C338" s="299">
        <v>4100</v>
      </c>
    </row>
    <row r="339" spans="1:3" s="200" customFormat="1" ht="18" x14ac:dyDescent="0.3">
      <c r="A339" s="258"/>
      <c r="B339" s="242" t="s">
        <v>635</v>
      </c>
      <c r="C339" s="299">
        <v>700</v>
      </c>
    </row>
    <row r="340" spans="1:3" s="200" customFormat="1" ht="18" x14ac:dyDescent="0.3">
      <c r="A340" s="258"/>
      <c r="B340" s="242" t="s">
        <v>636</v>
      </c>
      <c r="C340" s="299">
        <v>700</v>
      </c>
    </row>
    <row r="341" spans="1:3" s="200" customFormat="1" ht="20.25" customHeight="1" x14ac:dyDescent="0.3">
      <c r="A341" s="258"/>
      <c r="B341" s="242" t="s">
        <v>637</v>
      </c>
      <c r="C341" s="299">
        <v>4000</v>
      </c>
    </row>
    <row r="342" spans="1:3" s="200" customFormat="1" ht="36" x14ac:dyDescent="0.3">
      <c r="A342" s="258"/>
      <c r="B342" s="242" t="s">
        <v>638</v>
      </c>
      <c r="C342" s="299">
        <v>2500</v>
      </c>
    </row>
    <row r="343" spans="1:3" s="200" customFormat="1" ht="18" x14ac:dyDescent="0.3">
      <c r="A343" s="258"/>
      <c r="B343" s="223" t="s">
        <v>63</v>
      </c>
      <c r="C343" s="308">
        <f>SUM(C338:C342)</f>
        <v>12000</v>
      </c>
    </row>
    <row r="344" spans="1:3" s="200" customFormat="1" ht="18" x14ac:dyDescent="0.3">
      <c r="A344" s="256">
        <v>3</v>
      </c>
      <c r="B344" s="221" t="s">
        <v>639</v>
      </c>
      <c r="C344" s="297"/>
    </row>
    <row r="345" spans="1:3" s="200" customFormat="1" ht="54" x14ac:dyDescent="0.3">
      <c r="A345" s="258"/>
      <c r="B345" s="242" t="s">
        <v>467</v>
      </c>
      <c r="C345" s="299">
        <v>500</v>
      </c>
    </row>
    <row r="346" spans="1:3" s="200" customFormat="1" ht="36" x14ac:dyDescent="0.3">
      <c r="A346" s="258"/>
      <c r="B346" s="242" t="s">
        <v>622</v>
      </c>
      <c r="C346" s="299">
        <v>5000</v>
      </c>
    </row>
    <row r="347" spans="1:3" s="200" customFormat="1" x14ac:dyDescent="0.3">
      <c r="A347" s="257"/>
      <c r="B347" s="223" t="s">
        <v>63</v>
      </c>
      <c r="C347" s="305">
        <f>SUM(C345:C346)</f>
        <v>5500</v>
      </c>
    </row>
    <row r="348" spans="1:3" s="200" customFormat="1" x14ac:dyDescent="0.3">
      <c r="A348" s="256">
        <v>4</v>
      </c>
      <c r="B348" s="221" t="s">
        <v>57</v>
      </c>
      <c r="C348" s="303"/>
    </row>
    <row r="349" spans="1:3" s="200" customFormat="1" ht="18" x14ac:dyDescent="0.3">
      <c r="A349" s="257"/>
      <c r="B349" s="242" t="s">
        <v>623</v>
      </c>
      <c r="C349" s="295">
        <v>1500</v>
      </c>
    </row>
    <row r="350" spans="1:3" s="200" customFormat="1" ht="36" x14ac:dyDescent="0.3">
      <c r="A350" s="257"/>
      <c r="B350" s="242" t="s">
        <v>624</v>
      </c>
      <c r="C350" s="295">
        <v>15000</v>
      </c>
    </row>
    <row r="351" spans="1:3" s="200" customFormat="1" ht="54" x14ac:dyDescent="0.3">
      <c r="A351" s="257"/>
      <c r="B351" s="242" t="s">
        <v>332</v>
      </c>
      <c r="C351" s="295">
        <v>500</v>
      </c>
    </row>
    <row r="352" spans="1:3" s="200" customFormat="1" ht="36" x14ac:dyDescent="0.3">
      <c r="A352" s="257"/>
      <c r="B352" s="242" t="s">
        <v>503</v>
      </c>
      <c r="C352" s="295">
        <v>16000</v>
      </c>
    </row>
    <row r="353" spans="1:3" s="200" customFormat="1" ht="54" x14ac:dyDescent="0.3">
      <c r="A353" s="257"/>
      <c r="B353" s="242" t="s">
        <v>504</v>
      </c>
      <c r="C353" s="295">
        <v>2500</v>
      </c>
    </row>
    <row r="354" spans="1:3" s="200" customFormat="1" x14ac:dyDescent="0.3">
      <c r="A354" s="257"/>
      <c r="B354" s="223" t="s">
        <v>63</v>
      </c>
      <c r="C354" s="305">
        <f>SUM(C349:C353)</f>
        <v>35500</v>
      </c>
    </row>
    <row r="355" spans="1:3" s="200" customFormat="1" ht="18" x14ac:dyDescent="0.3">
      <c r="A355" s="256">
        <v>5</v>
      </c>
      <c r="B355" s="221" t="s">
        <v>24</v>
      </c>
      <c r="C355" s="297"/>
    </row>
    <row r="356" spans="1:3" s="200" customFormat="1" ht="36" x14ac:dyDescent="0.3">
      <c r="A356" s="210"/>
      <c r="B356" s="242" t="s">
        <v>505</v>
      </c>
      <c r="C356" s="295">
        <v>16000</v>
      </c>
    </row>
    <row r="357" spans="1:3" s="200" customFormat="1" ht="54" x14ac:dyDescent="0.3">
      <c r="A357" s="210"/>
      <c r="B357" s="242" t="s">
        <v>506</v>
      </c>
      <c r="C357" s="295">
        <v>1800</v>
      </c>
    </row>
    <row r="358" spans="1:3" s="200" customFormat="1" x14ac:dyDescent="0.3">
      <c r="A358" s="257"/>
      <c r="B358" s="223" t="s">
        <v>63</v>
      </c>
      <c r="C358" s="305">
        <f>SUM(C356:C357)</f>
        <v>17800</v>
      </c>
    </row>
    <row r="359" spans="1:3" s="200" customFormat="1" x14ac:dyDescent="0.3">
      <c r="A359" s="256">
        <v>6</v>
      </c>
      <c r="B359" s="221" t="s">
        <v>577</v>
      </c>
      <c r="C359" s="294"/>
    </row>
    <row r="360" spans="1:3" s="200" customFormat="1" ht="54" x14ac:dyDescent="0.3">
      <c r="A360" s="257"/>
      <c r="B360" s="242" t="s">
        <v>507</v>
      </c>
      <c r="C360" s="295">
        <v>1500</v>
      </c>
    </row>
    <row r="361" spans="1:3" s="200" customFormat="1" ht="36" x14ac:dyDescent="0.3">
      <c r="A361" s="257"/>
      <c r="B361" s="242" t="s">
        <v>508</v>
      </c>
      <c r="C361" s="295">
        <v>19000</v>
      </c>
    </row>
    <row r="362" spans="1:3" s="200" customFormat="1" ht="36" x14ac:dyDescent="0.3">
      <c r="A362" s="257"/>
      <c r="B362" s="242" t="s">
        <v>509</v>
      </c>
      <c r="C362" s="295">
        <v>500</v>
      </c>
    </row>
    <row r="363" spans="1:3" s="200" customFormat="1" ht="36" x14ac:dyDescent="0.3">
      <c r="A363" s="257"/>
      <c r="B363" s="242" t="s">
        <v>448</v>
      </c>
      <c r="C363" s="295">
        <v>2000</v>
      </c>
    </row>
    <row r="364" spans="1:3" s="200" customFormat="1" ht="36" x14ac:dyDescent="0.3">
      <c r="A364" s="257"/>
      <c r="B364" s="242" t="s">
        <v>449</v>
      </c>
      <c r="C364" s="295">
        <v>1000</v>
      </c>
    </row>
    <row r="365" spans="1:3" s="200" customFormat="1" x14ac:dyDescent="0.3">
      <c r="A365" s="257"/>
      <c r="B365" s="223" t="s">
        <v>63</v>
      </c>
      <c r="C365" s="305">
        <f>SUM(C360:C364)</f>
        <v>24000</v>
      </c>
    </row>
    <row r="366" spans="1:3" s="200" customFormat="1" ht="18" x14ac:dyDescent="0.3">
      <c r="A366" s="256">
        <v>7</v>
      </c>
      <c r="B366" s="221" t="s">
        <v>31</v>
      </c>
      <c r="C366" s="306"/>
    </row>
    <row r="367" spans="1:3" s="200" customFormat="1" ht="18" x14ac:dyDescent="0.3">
      <c r="A367" s="210"/>
      <c r="B367" s="242" t="s">
        <v>450</v>
      </c>
      <c r="C367" s="295">
        <v>2500</v>
      </c>
    </row>
    <row r="368" spans="1:3" s="200" customFormat="1" ht="18" x14ac:dyDescent="0.3">
      <c r="A368" s="210"/>
      <c r="B368" s="242" t="s">
        <v>451</v>
      </c>
      <c r="C368" s="295">
        <v>400</v>
      </c>
    </row>
    <row r="369" spans="1:3" s="200" customFormat="1" x14ac:dyDescent="0.3">
      <c r="A369" s="257"/>
      <c r="B369" s="223" t="s">
        <v>63</v>
      </c>
      <c r="C369" s="305">
        <f>SUM(C367:C368)</f>
        <v>2900</v>
      </c>
    </row>
    <row r="370" spans="1:3" s="200" customFormat="1" ht="18" x14ac:dyDescent="0.3">
      <c r="A370" s="256">
        <v>8</v>
      </c>
      <c r="B370" s="221" t="s">
        <v>129</v>
      </c>
      <c r="C370" s="306"/>
    </row>
    <row r="371" spans="1:3" s="200" customFormat="1" ht="18" x14ac:dyDescent="0.3">
      <c r="A371" s="210"/>
      <c r="B371" s="242" t="s">
        <v>452</v>
      </c>
      <c r="C371" s="295">
        <v>200</v>
      </c>
    </row>
    <row r="372" spans="1:3" s="200" customFormat="1" ht="36" x14ac:dyDescent="0.3">
      <c r="A372" s="210"/>
      <c r="B372" s="242" t="s">
        <v>453</v>
      </c>
      <c r="C372" s="295">
        <v>3000</v>
      </c>
    </row>
    <row r="373" spans="1:3" s="200" customFormat="1" ht="18" x14ac:dyDescent="0.3">
      <c r="A373" s="210"/>
      <c r="B373" s="242" t="s">
        <v>454</v>
      </c>
      <c r="C373" s="295">
        <v>500</v>
      </c>
    </row>
    <row r="374" spans="1:3" s="200" customFormat="1" x14ac:dyDescent="0.3">
      <c r="A374" s="257"/>
      <c r="B374" s="223" t="s">
        <v>63</v>
      </c>
      <c r="C374" s="305">
        <f>SUM(C371:C373)</f>
        <v>3700</v>
      </c>
    </row>
    <row r="375" spans="1:3" s="200" customFormat="1" ht="18" x14ac:dyDescent="0.3">
      <c r="A375" s="256">
        <v>9</v>
      </c>
      <c r="B375" s="221" t="s">
        <v>33</v>
      </c>
      <c r="C375" s="297"/>
    </row>
    <row r="376" spans="1:3" s="200" customFormat="1" ht="36" x14ac:dyDescent="0.3">
      <c r="A376" s="210"/>
      <c r="B376" s="242" t="s">
        <v>455</v>
      </c>
      <c r="C376" s="295">
        <v>16000</v>
      </c>
    </row>
    <row r="377" spans="1:3" s="200" customFormat="1" x14ac:dyDescent="0.3">
      <c r="A377" s="257"/>
      <c r="B377" s="223" t="s">
        <v>63</v>
      </c>
      <c r="C377" s="305">
        <f>SUM(C376:C376)</f>
        <v>16000</v>
      </c>
    </row>
    <row r="378" spans="1:3" s="200" customFormat="1" ht="18" x14ac:dyDescent="0.3">
      <c r="A378" s="256">
        <v>10</v>
      </c>
      <c r="B378" s="221" t="s">
        <v>578</v>
      </c>
      <c r="C378" s="297"/>
    </row>
    <row r="379" spans="1:3" s="200" customFormat="1" ht="36" x14ac:dyDescent="0.3">
      <c r="A379" s="210"/>
      <c r="B379" s="242" t="s">
        <v>446</v>
      </c>
      <c r="C379" s="295">
        <v>450</v>
      </c>
    </row>
    <row r="380" spans="1:3" s="200" customFormat="1" ht="36" x14ac:dyDescent="0.3">
      <c r="A380" s="210"/>
      <c r="B380" s="242" t="s">
        <v>447</v>
      </c>
      <c r="C380" s="295">
        <v>900</v>
      </c>
    </row>
    <row r="381" spans="1:3" s="200" customFormat="1" ht="36" x14ac:dyDescent="0.3">
      <c r="A381" s="210"/>
      <c r="B381" s="242" t="s">
        <v>91</v>
      </c>
      <c r="C381" s="295">
        <v>14000</v>
      </c>
    </row>
    <row r="382" spans="1:3" s="200" customFormat="1" x14ac:dyDescent="0.3">
      <c r="A382" s="257"/>
      <c r="B382" s="223" t="s">
        <v>63</v>
      </c>
      <c r="C382" s="305">
        <f>SUM(C379:C381)</f>
        <v>15350</v>
      </c>
    </row>
    <row r="383" spans="1:3" s="200" customFormat="1" ht="18" x14ac:dyDescent="0.3">
      <c r="A383" s="256">
        <v>11</v>
      </c>
      <c r="B383" s="221" t="s">
        <v>579</v>
      </c>
      <c r="C383" s="306"/>
    </row>
    <row r="384" spans="1:3" s="200" customFormat="1" ht="36" x14ac:dyDescent="0.3">
      <c r="A384" s="210"/>
      <c r="B384" s="242" t="s">
        <v>92</v>
      </c>
      <c r="C384" s="295">
        <v>10000</v>
      </c>
    </row>
    <row r="385" spans="1:3" s="200" customFormat="1" ht="36" x14ac:dyDescent="0.3">
      <c r="A385" s="210"/>
      <c r="B385" s="242" t="s">
        <v>93</v>
      </c>
      <c r="C385" s="295">
        <v>1500</v>
      </c>
    </row>
    <row r="386" spans="1:3" s="200" customFormat="1" ht="18" x14ac:dyDescent="0.3">
      <c r="A386" s="210"/>
      <c r="B386" s="242" t="s">
        <v>94</v>
      </c>
      <c r="C386" s="295">
        <v>12000</v>
      </c>
    </row>
    <row r="387" spans="1:3" s="200" customFormat="1" ht="36" x14ac:dyDescent="0.3">
      <c r="A387" s="210"/>
      <c r="B387" s="242" t="s">
        <v>95</v>
      </c>
      <c r="C387" s="295">
        <v>1800</v>
      </c>
    </row>
    <row r="388" spans="1:3" s="200" customFormat="1" x14ac:dyDescent="0.3">
      <c r="A388" s="257"/>
      <c r="B388" s="223" t="s">
        <v>63</v>
      </c>
      <c r="C388" s="305">
        <f>SUM(C384:C387)</f>
        <v>25300</v>
      </c>
    </row>
    <row r="389" spans="1:3" s="200" customFormat="1" x14ac:dyDescent="0.3">
      <c r="A389" s="256">
        <v>12</v>
      </c>
      <c r="B389" s="221" t="s">
        <v>510</v>
      </c>
      <c r="C389" s="303"/>
    </row>
    <row r="390" spans="1:3" s="200" customFormat="1" ht="18" x14ac:dyDescent="0.3">
      <c r="A390" s="210"/>
      <c r="B390" s="242" t="s">
        <v>96</v>
      </c>
      <c r="C390" s="295">
        <v>1445</v>
      </c>
    </row>
    <row r="391" spans="1:3" s="200" customFormat="1" x14ac:dyDescent="0.3">
      <c r="A391" s="257"/>
      <c r="B391" s="223" t="s">
        <v>63</v>
      </c>
      <c r="C391" s="305">
        <f>SUM(C390:C390)</f>
        <v>1445</v>
      </c>
    </row>
    <row r="392" spans="1:3" s="200" customFormat="1" x14ac:dyDescent="0.3">
      <c r="A392" s="236"/>
      <c r="B392" s="236" t="s">
        <v>38</v>
      </c>
      <c r="C392" s="310"/>
    </row>
    <row r="393" spans="1:3" s="200" customFormat="1" ht="36" x14ac:dyDescent="0.3">
      <c r="A393" s="210"/>
      <c r="B393" s="242" t="s">
        <v>97</v>
      </c>
      <c r="C393" s="295">
        <v>10000</v>
      </c>
    </row>
    <row r="394" spans="1:3" s="200" customFormat="1" x14ac:dyDescent="0.3">
      <c r="A394" s="257"/>
      <c r="B394" s="223" t="s">
        <v>63</v>
      </c>
      <c r="C394" s="305">
        <f>SUM(C393:C393)</f>
        <v>10000</v>
      </c>
    </row>
    <row r="395" spans="1:3" s="200" customFormat="1" x14ac:dyDescent="0.3">
      <c r="A395" s="261">
        <v>13</v>
      </c>
      <c r="B395" s="236" t="s">
        <v>39</v>
      </c>
      <c r="C395" s="311"/>
    </row>
    <row r="396" spans="1:3" s="200" customFormat="1" ht="36" x14ac:dyDescent="0.3">
      <c r="A396" s="257"/>
      <c r="B396" s="242" t="s">
        <v>552</v>
      </c>
      <c r="C396" s="295">
        <v>1000</v>
      </c>
    </row>
    <row r="397" spans="1:3" s="200" customFormat="1" x14ac:dyDescent="0.3">
      <c r="A397" s="257"/>
      <c r="B397" s="246" t="s">
        <v>63</v>
      </c>
      <c r="C397" s="305">
        <f>SUM(C396:C396)</f>
        <v>1000</v>
      </c>
    </row>
    <row r="398" spans="1:3" s="200" customFormat="1" ht="18" x14ac:dyDescent="0.3">
      <c r="A398" s="256">
        <v>14</v>
      </c>
      <c r="B398" s="221" t="s">
        <v>40</v>
      </c>
      <c r="C398" s="306"/>
    </row>
    <row r="399" spans="1:3" s="200" customFormat="1" ht="18" x14ac:dyDescent="0.3">
      <c r="A399" s="210"/>
      <c r="B399" s="242" t="s">
        <v>419</v>
      </c>
      <c r="C399" s="295">
        <v>300</v>
      </c>
    </row>
    <row r="400" spans="1:3" s="200" customFormat="1" ht="18" x14ac:dyDescent="0.3">
      <c r="A400" s="210"/>
      <c r="B400" s="242" t="s">
        <v>420</v>
      </c>
      <c r="C400" s="295">
        <v>5500</v>
      </c>
    </row>
    <row r="401" spans="1:3" s="200" customFormat="1" ht="18" x14ac:dyDescent="0.3">
      <c r="A401" s="210"/>
      <c r="B401" s="242" t="s">
        <v>421</v>
      </c>
      <c r="C401" s="295">
        <v>1800</v>
      </c>
    </row>
    <row r="402" spans="1:3" s="200" customFormat="1" x14ac:dyDescent="0.3">
      <c r="A402" s="257"/>
      <c r="B402" s="223" t="s">
        <v>63</v>
      </c>
      <c r="C402" s="305">
        <f>SUM(C399:C401)</f>
        <v>7600</v>
      </c>
    </row>
    <row r="403" spans="1:3" s="200" customFormat="1" ht="18" x14ac:dyDescent="0.3">
      <c r="A403" s="256">
        <v>15</v>
      </c>
      <c r="B403" s="221" t="s">
        <v>511</v>
      </c>
      <c r="C403" s="306"/>
    </row>
    <row r="404" spans="1:3" s="200" customFormat="1" ht="18" x14ac:dyDescent="0.3">
      <c r="A404" s="210"/>
      <c r="B404" s="242" t="s">
        <v>422</v>
      </c>
      <c r="C404" s="295">
        <v>60</v>
      </c>
    </row>
    <row r="405" spans="1:3" s="200" customFormat="1" ht="18" x14ac:dyDescent="0.3">
      <c r="A405" s="210"/>
      <c r="B405" s="242" t="s">
        <v>423</v>
      </c>
      <c r="C405" s="295">
        <v>150</v>
      </c>
    </row>
    <row r="406" spans="1:3" s="200" customFormat="1" ht="18.75" customHeight="1" x14ac:dyDescent="0.3">
      <c r="A406" s="257"/>
      <c r="B406" s="223" t="s">
        <v>63</v>
      </c>
      <c r="C406" s="305">
        <f>SUM(C404:C405)</f>
        <v>210</v>
      </c>
    </row>
    <row r="407" spans="1:3" s="200" customFormat="1" ht="20.25" customHeight="1" x14ac:dyDescent="0.3">
      <c r="A407" s="257"/>
      <c r="B407" s="225" t="s">
        <v>554</v>
      </c>
      <c r="C407" s="305">
        <f>C406+C402+C397+C394+C391+C388+C382+C377+C374+C369+C365+C358+C354+C347+C343+C336</f>
        <v>185305</v>
      </c>
    </row>
    <row r="408" spans="1:3" s="200" customFormat="1" x14ac:dyDescent="0.3">
      <c r="A408" s="485" t="s">
        <v>555</v>
      </c>
      <c r="B408" s="485"/>
      <c r="C408" s="485"/>
    </row>
    <row r="409" spans="1:3" s="200" customFormat="1" x14ac:dyDescent="0.3">
      <c r="A409" s="256">
        <v>1</v>
      </c>
      <c r="B409" s="221" t="s">
        <v>31</v>
      </c>
      <c r="C409" s="294"/>
    </row>
    <row r="410" spans="1:3" s="200" customFormat="1" ht="18" x14ac:dyDescent="0.3">
      <c r="A410" s="210"/>
      <c r="B410" s="222" t="s">
        <v>484</v>
      </c>
      <c r="C410" s="295">
        <v>10900</v>
      </c>
    </row>
    <row r="411" spans="1:3" s="200" customFormat="1" ht="18" x14ac:dyDescent="0.3">
      <c r="A411" s="210"/>
      <c r="B411" s="222" t="s">
        <v>485</v>
      </c>
      <c r="C411" s="295">
        <v>500</v>
      </c>
    </row>
    <row r="412" spans="1:3" s="200" customFormat="1" x14ac:dyDescent="0.3">
      <c r="A412" s="257"/>
      <c r="B412" s="223" t="s">
        <v>486</v>
      </c>
      <c r="C412" s="296">
        <f>SUM(C410:C411)</f>
        <v>11400</v>
      </c>
    </row>
    <row r="413" spans="1:3" s="200" customFormat="1" x14ac:dyDescent="0.3">
      <c r="A413" s="256">
        <v>2</v>
      </c>
      <c r="B413" s="221" t="s">
        <v>511</v>
      </c>
      <c r="C413" s="312"/>
    </row>
    <row r="414" spans="1:3" s="200" customFormat="1" ht="36" x14ac:dyDescent="0.3">
      <c r="A414" s="257"/>
      <c r="B414" s="222" t="s">
        <v>487</v>
      </c>
      <c r="C414" s="295">
        <v>16000</v>
      </c>
    </row>
    <row r="415" spans="1:3" s="200" customFormat="1" x14ac:dyDescent="0.3">
      <c r="A415" s="257"/>
      <c r="B415" s="223" t="s">
        <v>63</v>
      </c>
      <c r="C415" s="296">
        <f>SUM(C414)</f>
        <v>16000</v>
      </c>
    </row>
    <row r="416" spans="1:3" s="200" customFormat="1" x14ac:dyDescent="0.3">
      <c r="A416" s="257"/>
      <c r="B416" s="225" t="s">
        <v>556</v>
      </c>
      <c r="C416" s="296">
        <f>C415+C412</f>
        <v>27400</v>
      </c>
    </row>
    <row r="417" spans="1:3" s="200" customFormat="1" ht="24" customHeight="1" x14ac:dyDescent="0.3">
      <c r="A417" s="257"/>
      <c r="B417" s="225" t="s">
        <v>494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" outlineLevelRow="1" x14ac:dyDescent="0.35"/>
  <cols>
    <col min="1" max="1" width="4.6640625" style="2" customWidth="1"/>
    <col min="2" max="2" width="90.44140625" style="35" customWidth="1"/>
    <col min="3" max="3" width="17.109375" style="293" customWidth="1"/>
  </cols>
  <sheetData>
    <row r="1" spans="1:52" s="92" customFormat="1" ht="21" customHeight="1" x14ac:dyDescent="0.35">
      <c r="A1" s="2"/>
      <c r="B1" s="35"/>
      <c r="C1" s="254" t="s">
        <v>497</v>
      </c>
    </row>
    <row r="2" spans="1:52" s="250" customFormat="1" ht="37.5" customHeight="1" x14ac:dyDescent="0.35">
      <c r="A2" s="248"/>
      <c r="B2" s="486" t="s">
        <v>534</v>
      </c>
      <c r="C2" s="491"/>
    </row>
    <row r="3" spans="1:52" s="205" customFormat="1" ht="30.75" customHeight="1" x14ac:dyDescent="0.25">
      <c r="A3" s="209"/>
      <c r="B3" s="247" t="s">
        <v>43</v>
      </c>
      <c r="C3" s="253" t="s">
        <v>489</v>
      </c>
    </row>
    <row r="4" spans="1:52" s="203" customFormat="1" ht="17.399999999999999" x14ac:dyDescent="0.3">
      <c r="A4" s="492" t="s">
        <v>496</v>
      </c>
      <c r="B4" s="492"/>
      <c r="C4" s="49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ht="17.399999999999999" x14ac:dyDescent="0.3">
      <c r="A5" s="211">
        <v>1</v>
      </c>
      <c r="B5" s="221" t="s">
        <v>466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5">
      <c r="A6" s="212"/>
      <c r="B6" s="222" t="s">
        <v>60</v>
      </c>
      <c r="C6" s="276">
        <v>2500</v>
      </c>
      <c r="E6" s="201"/>
    </row>
    <row r="7" spans="1:52" s="200" customFormat="1" ht="37.5" customHeight="1" x14ac:dyDescent="0.35">
      <c r="A7" s="212"/>
      <c r="B7" s="222" t="s">
        <v>15</v>
      </c>
      <c r="C7" s="276">
        <v>3000</v>
      </c>
      <c r="E7" s="201"/>
    </row>
    <row r="8" spans="1:52" s="200" customFormat="1" ht="20.25" customHeight="1" x14ac:dyDescent="0.35">
      <c r="A8" s="212"/>
      <c r="B8" s="222" t="s">
        <v>651</v>
      </c>
      <c r="C8" s="276">
        <v>760</v>
      </c>
      <c r="E8" s="201"/>
    </row>
    <row r="9" spans="1:52" s="200" customFormat="1" ht="21" customHeight="1" x14ac:dyDescent="0.35">
      <c r="A9" s="213"/>
      <c r="B9" s="222" t="s">
        <v>652</v>
      </c>
      <c r="C9" s="276">
        <v>760</v>
      </c>
      <c r="E9" s="201"/>
    </row>
    <row r="10" spans="1:52" s="199" customFormat="1" ht="17.399999999999999" x14ac:dyDescent="0.3">
      <c r="A10" s="214"/>
      <c r="B10" s="223" t="s">
        <v>61</v>
      </c>
      <c r="C10" s="278">
        <f>SUM(C6:C9)</f>
        <v>7020</v>
      </c>
      <c r="E10" s="198"/>
    </row>
    <row r="11" spans="1:52" s="202" customFormat="1" ht="17.399999999999999" x14ac:dyDescent="0.3">
      <c r="A11" s="211">
        <v>2</v>
      </c>
      <c r="B11" s="221" t="s">
        <v>62</v>
      </c>
      <c r="C11" s="277"/>
      <c r="E11" s="238"/>
    </row>
    <row r="12" spans="1:52" s="200" customFormat="1" ht="41.25" customHeight="1" x14ac:dyDescent="0.35">
      <c r="A12" s="212"/>
      <c r="B12" s="222" t="s">
        <v>653</v>
      </c>
      <c r="C12" s="276">
        <v>3122</v>
      </c>
    </row>
    <row r="13" spans="1:52" s="200" customFormat="1" ht="36.75" customHeight="1" x14ac:dyDescent="0.35">
      <c r="A13" s="212"/>
      <c r="B13" s="222" t="s">
        <v>654</v>
      </c>
      <c r="C13" s="276">
        <v>1950</v>
      </c>
    </row>
    <row r="14" spans="1:52" s="200" customFormat="1" ht="21" customHeight="1" x14ac:dyDescent="0.35">
      <c r="A14" s="212"/>
      <c r="B14" s="222" t="s">
        <v>655</v>
      </c>
      <c r="C14" s="276">
        <v>3000</v>
      </c>
    </row>
    <row r="15" spans="1:52" s="199" customFormat="1" ht="17.399999999999999" x14ac:dyDescent="0.3">
      <c r="A15" s="214"/>
      <c r="B15" s="223" t="s">
        <v>63</v>
      </c>
      <c r="C15" s="278">
        <f>SUM(C12:C14)</f>
        <v>8072</v>
      </c>
    </row>
    <row r="16" spans="1:52" s="202" customFormat="1" ht="17.399999999999999" x14ac:dyDescent="0.3">
      <c r="A16" s="211">
        <v>3</v>
      </c>
      <c r="B16" s="221" t="s">
        <v>64</v>
      </c>
      <c r="C16" s="277"/>
    </row>
    <row r="17" spans="1:3" s="200" customFormat="1" ht="23.25" customHeight="1" x14ac:dyDescent="0.35">
      <c r="A17" s="212"/>
      <c r="B17" s="222" t="s">
        <v>380</v>
      </c>
      <c r="C17" s="276">
        <v>14900</v>
      </c>
    </row>
    <row r="18" spans="1:3" s="200" customFormat="1" ht="21" customHeight="1" x14ac:dyDescent="0.35">
      <c r="A18" s="212"/>
      <c r="B18" s="222" t="s">
        <v>379</v>
      </c>
      <c r="C18" s="276">
        <v>3400</v>
      </c>
    </row>
    <row r="19" spans="1:3" s="199" customFormat="1" ht="17.399999999999999" x14ac:dyDescent="0.3">
      <c r="A19" s="214"/>
      <c r="B19" s="223" t="s">
        <v>63</v>
      </c>
      <c r="C19" s="278">
        <f>SUM(C17:C18)</f>
        <v>18300</v>
      </c>
    </row>
    <row r="20" spans="1:3" s="202" customFormat="1" ht="17.399999999999999" x14ac:dyDescent="0.3">
      <c r="A20" s="211">
        <v>4</v>
      </c>
      <c r="B20" s="221" t="s">
        <v>65</v>
      </c>
      <c r="C20" s="277"/>
    </row>
    <row r="21" spans="1:3" s="200" customFormat="1" ht="20.25" customHeight="1" x14ac:dyDescent="0.35">
      <c r="A21" s="212"/>
      <c r="B21" s="222" t="s">
        <v>382</v>
      </c>
      <c r="C21" s="276">
        <v>3800</v>
      </c>
    </row>
    <row r="22" spans="1:3" s="200" customFormat="1" ht="21" customHeight="1" x14ac:dyDescent="0.35">
      <c r="A22" s="212"/>
      <c r="B22" s="222" t="s">
        <v>381</v>
      </c>
      <c r="C22" s="276">
        <v>3800</v>
      </c>
    </row>
    <row r="23" spans="1:3" s="199" customFormat="1" ht="17.399999999999999" x14ac:dyDescent="0.3">
      <c r="A23" s="214"/>
      <c r="B23" s="223" t="s">
        <v>63</v>
      </c>
      <c r="C23" s="278">
        <f>SUM(C21:C22)</f>
        <v>7600</v>
      </c>
    </row>
    <row r="24" spans="1:3" s="202" customFormat="1" ht="17.399999999999999" x14ac:dyDescent="0.3">
      <c r="A24" s="211">
        <v>5</v>
      </c>
      <c r="B24" s="221" t="s">
        <v>66</v>
      </c>
      <c r="C24" s="277"/>
    </row>
    <row r="25" spans="1:3" s="200" customFormat="1" ht="36" x14ac:dyDescent="0.35">
      <c r="A25" s="212"/>
      <c r="B25" s="222" t="s">
        <v>404</v>
      </c>
      <c r="C25" s="276">
        <v>600</v>
      </c>
    </row>
    <row r="26" spans="1:3" s="200" customFormat="1" ht="17.25" customHeight="1" x14ac:dyDescent="0.35">
      <c r="A26" s="213"/>
      <c r="B26" s="222" t="s">
        <v>403</v>
      </c>
      <c r="C26" s="276">
        <v>1800</v>
      </c>
    </row>
    <row r="27" spans="1:3" s="200" customFormat="1" ht="23.25" customHeight="1" x14ac:dyDescent="0.35">
      <c r="A27" s="213"/>
      <c r="B27" s="222" t="s">
        <v>402</v>
      </c>
      <c r="C27" s="276">
        <v>400</v>
      </c>
    </row>
    <row r="28" spans="1:3" s="200" customFormat="1" ht="20.25" customHeight="1" x14ac:dyDescent="0.35">
      <c r="A28" s="212"/>
      <c r="B28" s="222" t="s">
        <v>401</v>
      </c>
      <c r="C28" s="276">
        <v>400</v>
      </c>
    </row>
    <row r="29" spans="1:3" s="199" customFormat="1" ht="17.399999999999999" x14ac:dyDescent="0.3">
      <c r="A29" s="214"/>
      <c r="B29" s="223" t="s">
        <v>61</v>
      </c>
      <c r="C29" s="278">
        <f>SUM(C25:C28)</f>
        <v>3200</v>
      </c>
    </row>
    <row r="30" spans="1:3" s="199" customFormat="1" ht="17.399999999999999" x14ac:dyDescent="0.3">
      <c r="A30" s="211">
        <v>6</v>
      </c>
      <c r="B30" s="221" t="s">
        <v>24</v>
      </c>
      <c r="C30" s="277"/>
    </row>
    <row r="31" spans="1:3" s="200" customFormat="1" ht="18" customHeight="1" x14ac:dyDescent="0.35">
      <c r="A31" s="212"/>
      <c r="B31" s="240" t="s">
        <v>405</v>
      </c>
      <c r="C31" s="276">
        <v>6800</v>
      </c>
    </row>
    <row r="32" spans="1:3" s="199" customFormat="1" ht="17.399999999999999" x14ac:dyDescent="0.3">
      <c r="A32" s="214"/>
      <c r="B32" s="241" t="s">
        <v>61</v>
      </c>
      <c r="C32" s="278">
        <f>SUM(C31:C31)</f>
        <v>6800</v>
      </c>
    </row>
    <row r="33" spans="1:3" s="199" customFormat="1" ht="17.399999999999999" x14ac:dyDescent="0.3">
      <c r="A33" s="211">
        <v>7</v>
      </c>
      <c r="B33" s="221" t="s">
        <v>25</v>
      </c>
      <c r="C33" s="277"/>
    </row>
    <row r="34" spans="1:3" s="200" customFormat="1" ht="21.9" customHeight="1" x14ac:dyDescent="0.35">
      <c r="A34" s="212"/>
      <c r="B34" s="222" t="s">
        <v>407</v>
      </c>
      <c r="C34" s="276">
        <v>500</v>
      </c>
    </row>
    <row r="35" spans="1:3" s="200" customFormat="1" ht="36" customHeight="1" x14ac:dyDescent="0.35">
      <c r="A35" s="212"/>
      <c r="B35" s="239" t="s">
        <v>406</v>
      </c>
      <c r="C35" s="276">
        <v>2000</v>
      </c>
    </row>
    <row r="36" spans="1:3" s="199" customFormat="1" ht="16.649999999999999" customHeight="1" x14ac:dyDescent="0.3">
      <c r="A36" s="214"/>
      <c r="B36" s="223" t="s">
        <v>61</v>
      </c>
      <c r="C36" s="278">
        <f>SUM(C34:C35)</f>
        <v>2500</v>
      </c>
    </row>
    <row r="37" spans="1:3" s="199" customFormat="1" ht="17.399999999999999" hidden="1" x14ac:dyDescent="0.3">
      <c r="A37" s="214" t="s">
        <v>110</v>
      </c>
      <c r="B37" s="225" t="s">
        <v>26</v>
      </c>
      <c r="C37" s="278"/>
    </row>
    <row r="38" spans="1:3" s="200" customFormat="1" hidden="1" x14ac:dyDescent="0.35">
      <c r="A38" s="212"/>
      <c r="B38" s="224"/>
      <c r="C38" s="276"/>
    </row>
    <row r="39" spans="1:3" s="199" customFormat="1" ht="17.399999999999999" hidden="1" x14ac:dyDescent="0.3">
      <c r="A39" s="214" t="s">
        <v>111</v>
      </c>
      <c r="B39" s="225" t="s">
        <v>27</v>
      </c>
      <c r="C39" s="278"/>
    </row>
    <row r="40" spans="1:3" s="200" customFormat="1" hidden="1" x14ac:dyDescent="0.35">
      <c r="A40" s="212"/>
      <c r="B40" s="224"/>
      <c r="C40" s="276"/>
    </row>
    <row r="41" spans="1:3" s="199" customFormat="1" ht="17.399999999999999" hidden="1" x14ac:dyDescent="0.3">
      <c r="A41" s="214" t="s">
        <v>112</v>
      </c>
      <c r="B41" s="225" t="s">
        <v>28</v>
      </c>
      <c r="C41" s="278"/>
    </row>
    <row r="42" spans="1:3" s="200" customFormat="1" hidden="1" x14ac:dyDescent="0.35">
      <c r="A42" s="212"/>
      <c r="B42" s="224"/>
      <c r="C42" s="276"/>
    </row>
    <row r="43" spans="1:3" s="200" customFormat="1" x14ac:dyDescent="0.3">
      <c r="A43" s="211">
        <v>8</v>
      </c>
      <c r="B43" s="221" t="s">
        <v>29</v>
      </c>
      <c r="C43" s="279"/>
    </row>
    <row r="44" spans="1:3" s="200" customFormat="1" ht="23.25" customHeight="1" x14ac:dyDescent="0.35">
      <c r="A44" s="212"/>
      <c r="B44" s="222" t="s">
        <v>408</v>
      </c>
      <c r="C44" s="276">
        <v>2500</v>
      </c>
    </row>
    <row r="45" spans="1:3" s="200" customFormat="1" x14ac:dyDescent="0.35">
      <c r="A45" s="212"/>
      <c r="B45" s="223" t="s">
        <v>63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30</v>
      </c>
      <c r="C46" s="279"/>
    </row>
    <row r="47" spans="1:3" s="200" customFormat="1" x14ac:dyDescent="0.35">
      <c r="A47" s="212"/>
      <c r="B47" s="239" t="s">
        <v>362</v>
      </c>
      <c r="C47" s="276">
        <v>6000</v>
      </c>
    </row>
    <row r="48" spans="1:3" s="200" customFormat="1" x14ac:dyDescent="0.35">
      <c r="A48" s="212"/>
      <c r="B48" s="239" t="s">
        <v>361</v>
      </c>
      <c r="C48" s="276">
        <v>500</v>
      </c>
    </row>
    <row r="49" spans="1:3" s="200" customFormat="1" x14ac:dyDescent="0.35">
      <c r="A49" s="212"/>
      <c r="B49" s="239" t="s">
        <v>360</v>
      </c>
      <c r="C49" s="276">
        <v>3000</v>
      </c>
    </row>
    <row r="50" spans="1:3" s="200" customFormat="1" x14ac:dyDescent="0.35">
      <c r="A50" s="212"/>
      <c r="B50" s="239" t="s">
        <v>569</v>
      </c>
      <c r="C50" s="276">
        <v>300</v>
      </c>
    </row>
    <row r="51" spans="1:3" s="200" customFormat="1" ht="37.5" customHeight="1" x14ac:dyDescent="0.35">
      <c r="A51" s="212"/>
      <c r="B51" s="239" t="s">
        <v>568</v>
      </c>
      <c r="C51" s="276">
        <v>500</v>
      </c>
    </row>
    <row r="52" spans="1:3" s="200" customFormat="1" x14ac:dyDescent="0.35">
      <c r="A52" s="212"/>
      <c r="B52" s="223" t="s">
        <v>63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31</v>
      </c>
      <c r="C53" s="279"/>
    </row>
    <row r="54" spans="1:3" s="200" customFormat="1" x14ac:dyDescent="0.3">
      <c r="A54" s="214"/>
      <c r="B54" s="222" t="s">
        <v>363</v>
      </c>
      <c r="C54" s="276">
        <v>7900</v>
      </c>
    </row>
    <row r="55" spans="1:3" s="200" customFormat="1" x14ac:dyDescent="0.3">
      <c r="A55" s="214"/>
      <c r="B55" s="222" t="s">
        <v>607</v>
      </c>
      <c r="C55" s="276">
        <v>1000</v>
      </c>
    </row>
    <row r="56" spans="1:3" s="199" customFormat="1" ht="17.399999999999999" x14ac:dyDescent="0.3">
      <c r="A56" s="214"/>
      <c r="B56" s="223" t="s">
        <v>63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32</v>
      </c>
      <c r="C57" s="279"/>
    </row>
    <row r="58" spans="1:3" s="200" customFormat="1" x14ac:dyDescent="0.3">
      <c r="A58" s="214"/>
      <c r="B58" s="239" t="s">
        <v>612</v>
      </c>
      <c r="C58" s="276">
        <v>10000</v>
      </c>
    </row>
    <row r="59" spans="1:3" s="200" customFormat="1" x14ac:dyDescent="0.3">
      <c r="A59" s="214"/>
      <c r="B59" s="239" t="s">
        <v>611</v>
      </c>
      <c r="C59" s="276">
        <v>2750</v>
      </c>
    </row>
    <row r="60" spans="1:3" s="200" customFormat="1" ht="36" x14ac:dyDescent="0.3">
      <c r="A60" s="214"/>
      <c r="B60" s="239" t="s">
        <v>610</v>
      </c>
      <c r="C60" s="276">
        <v>10000</v>
      </c>
    </row>
    <row r="61" spans="1:3" s="200" customFormat="1" ht="36" x14ac:dyDescent="0.3">
      <c r="A61" s="214"/>
      <c r="B61" s="239" t="s">
        <v>609</v>
      </c>
      <c r="C61" s="276">
        <v>23000</v>
      </c>
    </row>
    <row r="62" spans="1:3" s="200" customFormat="1" ht="18.75" customHeight="1" x14ac:dyDescent="0.3">
      <c r="A62" s="214"/>
      <c r="B62" s="239" t="s">
        <v>608</v>
      </c>
      <c r="C62" s="276">
        <v>700</v>
      </c>
    </row>
    <row r="63" spans="1:3" s="199" customFormat="1" ht="17.399999999999999" x14ac:dyDescent="0.3">
      <c r="A63" s="214"/>
      <c r="B63" s="223" t="s">
        <v>61</v>
      </c>
      <c r="C63" s="278">
        <f>SUM(C58:C62)</f>
        <v>46450</v>
      </c>
    </row>
    <row r="64" spans="1:3" s="199" customFormat="1" ht="17.399999999999999" x14ac:dyDescent="0.3">
      <c r="A64" s="211">
        <v>12</v>
      </c>
      <c r="B64" s="221" t="s">
        <v>33</v>
      </c>
      <c r="C64" s="277"/>
    </row>
    <row r="65" spans="1:3" s="199" customFormat="1" x14ac:dyDescent="0.3">
      <c r="A65" s="214"/>
      <c r="B65" s="242" t="s">
        <v>615</v>
      </c>
      <c r="C65" s="276">
        <v>600</v>
      </c>
    </row>
    <row r="66" spans="1:3" s="199" customFormat="1" x14ac:dyDescent="0.3">
      <c r="A66" s="214"/>
      <c r="B66" s="242" t="s">
        <v>614</v>
      </c>
      <c r="C66" s="276">
        <v>500</v>
      </c>
    </row>
    <row r="67" spans="1:3" s="199" customFormat="1" x14ac:dyDescent="0.3">
      <c r="A67" s="214"/>
      <c r="B67" s="242" t="s">
        <v>613</v>
      </c>
      <c r="C67" s="276">
        <v>500</v>
      </c>
    </row>
    <row r="68" spans="1:3" s="199" customFormat="1" ht="17.399999999999999" x14ac:dyDescent="0.3">
      <c r="A68" s="214"/>
      <c r="B68" s="223" t="s">
        <v>61</v>
      </c>
      <c r="C68" s="278">
        <f>SUM(C65:C67)</f>
        <v>1600</v>
      </c>
    </row>
    <row r="69" spans="1:3" s="199" customFormat="1" ht="17.399999999999999" x14ac:dyDescent="0.3">
      <c r="A69" s="211">
        <v>13</v>
      </c>
      <c r="B69" s="221" t="s">
        <v>34</v>
      </c>
      <c r="C69" s="277"/>
    </row>
    <row r="70" spans="1:3" s="200" customFormat="1" ht="21.9" customHeight="1" x14ac:dyDescent="0.3">
      <c r="A70" s="214"/>
      <c r="B70" s="242" t="s">
        <v>12</v>
      </c>
      <c r="C70" s="276">
        <v>10000</v>
      </c>
    </row>
    <row r="71" spans="1:3" s="200" customFormat="1" ht="38.25" customHeight="1" x14ac:dyDescent="0.3">
      <c r="A71" s="214"/>
      <c r="B71" s="242" t="s">
        <v>11</v>
      </c>
      <c r="C71" s="276">
        <v>5000</v>
      </c>
    </row>
    <row r="72" spans="1:3" s="200" customFormat="1" ht="35.25" customHeight="1" x14ac:dyDescent="0.3">
      <c r="A72" s="214"/>
      <c r="B72" s="242" t="s">
        <v>616</v>
      </c>
      <c r="C72" s="276">
        <v>800</v>
      </c>
    </row>
    <row r="73" spans="1:3" s="199" customFormat="1" ht="22.5" customHeight="1" x14ac:dyDescent="0.3">
      <c r="A73" s="214"/>
      <c r="B73" s="243" t="s">
        <v>63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35</v>
      </c>
      <c r="C74" s="279"/>
    </row>
    <row r="75" spans="1:3" s="200" customFormat="1" ht="36" x14ac:dyDescent="0.3">
      <c r="A75" s="214"/>
      <c r="B75" s="222" t="s">
        <v>595</v>
      </c>
      <c r="C75" s="276">
        <v>500</v>
      </c>
    </row>
    <row r="76" spans="1:3" s="200" customFormat="1" x14ac:dyDescent="0.3">
      <c r="A76" s="214"/>
      <c r="B76" s="222" t="s">
        <v>594</v>
      </c>
      <c r="C76" s="276">
        <v>600</v>
      </c>
    </row>
    <row r="77" spans="1:3" s="200" customFormat="1" x14ac:dyDescent="0.3">
      <c r="A77" s="214"/>
      <c r="B77" s="222" t="s">
        <v>621</v>
      </c>
      <c r="C77" s="276">
        <v>500</v>
      </c>
    </row>
    <row r="78" spans="1:3" s="200" customFormat="1" ht="19.5" customHeight="1" x14ac:dyDescent="0.3">
      <c r="A78" s="214"/>
      <c r="B78" s="222" t="s">
        <v>620</v>
      </c>
      <c r="C78" s="276">
        <v>28000</v>
      </c>
    </row>
    <row r="79" spans="1:3" s="200" customFormat="1" x14ac:dyDescent="0.3">
      <c r="A79" s="214"/>
      <c r="B79" s="222" t="s">
        <v>561</v>
      </c>
      <c r="C79" s="276">
        <v>6000</v>
      </c>
    </row>
    <row r="80" spans="1:3" s="200" customFormat="1" x14ac:dyDescent="0.3">
      <c r="A80" s="214"/>
      <c r="B80" s="222" t="s">
        <v>560</v>
      </c>
      <c r="C80" s="276">
        <v>3000</v>
      </c>
    </row>
    <row r="81" spans="1:3" s="200" customFormat="1" ht="36" x14ac:dyDescent="0.3">
      <c r="A81" s="214"/>
      <c r="B81" s="222" t="s">
        <v>559</v>
      </c>
      <c r="C81" s="276">
        <v>5500</v>
      </c>
    </row>
    <row r="82" spans="1:3" s="199" customFormat="1" ht="17.399999999999999" x14ac:dyDescent="0.3">
      <c r="A82" s="214"/>
      <c r="B82" s="223" t="s">
        <v>63</v>
      </c>
      <c r="C82" s="278">
        <f>SUM(C75:C81)</f>
        <v>44100</v>
      </c>
    </row>
    <row r="83" spans="1:3" s="199" customFormat="1" ht="17.399999999999999" x14ac:dyDescent="0.3">
      <c r="A83" s="211">
        <v>15</v>
      </c>
      <c r="B83" s="221" t="s">
        <v>36</v>
      </c>
      <c r="C83" s="277"/>
    </row>
    <row r="84" spans="1:3" s="200" customFormat="1" x14ac:dyDescent="0.35">
      <c r="A84" s="212"/>
      <c r="B84" s="242" t="s">
        <v>190</v>
      </c>
      <c r="C84" s="276">
        <v>600</v>
      </c>
    </row>
    <row r="85" spans="1:3" s="200" customFormat="1" x14ac:dyDescent="0.35">
      <c r="A85" s="212"/>
      <c r="B85" s="242" t="s">
        <v>598</v>
      </c>
      <c r="C85" s="276">
        <v>600</v>
      </c>
    </row>
    <row r="86" spans="1:3" s="200" customFormat="1" x14ac:dyDescent="0.35">
      <c r="A86" s="212"/>
      <c r="B86" s="242" t="s">
        <v>597</v>
      </c>
      <c r="C86" s="276">
        <v>600</v>
      </c>
    </row>
    <row r="87" spans="1:3" s="200" customFormat="1" ht="20.25" customHeight="1" x14ac:dyDescent="0.35">
      <c r="A87" s="212"/>
      <c r="B87" s="242" t="s">
        <v>596</v>
      </c>
      <c r="C87" s="276">
        <v>600</v>
      </c>
    </row>
    <row r="88" spans="1:3" s="199" customFormat="1" ht="17.399999999999999" x14ac:dyDescent="0.3">
      <c r="A88" s="214"/>
      <c r="B88" s="223" t="s">
        <v>61</v>
      </c>
      <c r="C88" s="278">
        <f>SUM(C84:C87)</f>
        <v>2400</v>
      </c>
    </row>
    <row r="89" spans="1:3" s="204" customFormat="1" ht="17.399999999999999" x14ac:dyDescent="0.3">
      <c r="A89" s="211">
        <v>16</v>
      </c>
      <c r="B89" s="221" t="s">
        <v>37</v>
      </c>
      <c r="C89" s="277"/>
    </row>
    <row r="90" spans="1:3" s="200" customFormat="1" ht="36" x14ac:dyDescent="0.35">
      <c r="A90" s="212"/>
      <c r="B90" s="222" t="s">
        <v>567</v>
      </c>
      <c r="C90" s="280">
        <v>3220</v>
      </c>
    </row>
    <row r="91" spans="1:3" s="199" customFormat="1" ht="36" x14ac:dyDescent="0.35">
      <c r="A91" s="212"/>
      <c r="B91" s="222" t="s">
        <v>192</v>
      </c>
      <c r="C91" s="276">
        <v>2450</v>
      </c>
    </row>
    <row r="92" spans="1:3" s="199" customFormat="1" x14ac:dyDescent="0.35">
      <c r="A92" s="212"/>
      <c r="B92" s="222" t="s">
        <v>191</v>
      </c>
      <c r="C92" s="276">
        <v>12600</v>
      </c>
    </row>
    <row r="93" spans="1:3" s="199" customFormat="1" ht="17.399999999999999" x14ac:dyDescent="0.3">
      <c r="A93" s="214"/>
      <c r="B93" s="223" t="s">
        <v>63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38</v>
      </c>
      <c r="C94" s="279"/>
    </row>
    <row r="95" spans="1:3" s="200" customFormat="1" x14ac:dyDescent="0.35">
      <c r="A95" s="212"/>
      <c r="B95" s="222" t="s">
        <v>211</v>
      </c>
      <c r="C95" s="276">
        <v>21395</v>
      </c>
    </row>
    <row r="96" spans="1:3" s="200" customFormat="1" ht="22.5" customHeight="1" x14ac:dyDescent="0.35">
      <c r="A96" s="212"/>
      <c r="B96" s="222" t="s">
        <v>210</v>
      </c>
      <c r="C96" s="276">
        <v>23000</v>
      </c>
    </row>
    <row r="97" spans="1:3" s="200" customFormat="1" ht="36.75" customHeight="1" x14ac:dyDescent="0.35">
      <c r="A97" s="212"/>
      <c r="B97" s="222" t="s">
        <v>209</v>
      </c>
      <c r="C97" s="276">
        <v>600</v>
      </c>
    </row>
    <row r="98" spans="1:3" s="200" customFormat="1" ht="19.5" customHeight="1" x14ac:dyDescent="0.35">
      <c r="A98" s="212"/>
      <c r="B98" s="222" t="s">
        <v>490</v>
      </c>
      <c r="C98" s="276">
        <v>400</v>
      </c>
    </row>
    <row r="99" spans="1:3" s="199" customFormat="1" ht="17.399999999999999" x14ac:dyDescent="0.3">
      <c r="A99" s="214"/>
      <c r="B99" s="223" t="s">
        <v>61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39</v>
      </c>
      <c r="C100" s="279"/>
    </row>
    <row r="101" spans="1:3" s="200" customFormat="1" ht="23.25" customHeight="1" x14ac:dyDescent="0.35">
      <c r="A101" s="212"/>
      <c r="B101" s="222" t="s">
        <v>214</v>
      </c>
      <c r="C101" s="276">
        <v>7500</v>
      </c>
    </row>
    <row r="102" spans="1:3" s="200" customFormat="1" x14ac:dyDescent="0.35">
      <c r="A102" s="212"/>
      <c r="B102" s="222" t="s">
        <v>213</v>
      </c>
      <c r="C102" s="276">
        <v>600</v>
      </c>
    </row>
    <row r="103" spans="1:3" s="200" customFormat="1" ht="21" customHeight="1" x14ac:dyDescent="0.35">
      <c r="A103" s="212"/>
      <c r="B103" s="222" t="s">
        <v>212</v>
      </c>
      <c r="C103" s="276">
        <v>700</v>
      </c>
    </row>
    <row r="104" spans="1:3" s="199" customFormat="1" ht="17.399999999999999" x14ac:dyDescent="0.3">
      <c r="A104" s="214"/>
      <c r="B104" s="223" t="s">
        <v>61</v>
      </c>
      <c r="C104" s="278">
        <f>SUM(C101:C103)</f>
        <v>8800</v>
      </c>
    </row>
    <row r="105" spans="1:3" s="199" customFormat="1" ht="17.399999999999999" x14ac:dyDescent="0.3">
      <c r="A105" s="211">
        <v>19</v>
      </c>
      <c r="B105" s="221" t="s">
        <v>40</v>
      </c>
      <c r="C105" s="277"/>
    </row>
    <row r="106" spans="1:3" s="200" customFormat="1" x14ac:dyDescent="0.35">
      <c r="A106" s="212"/>
      <c r="B106" s="242" t="s">
        <v>666</v>
      </c>
      <c r="C106" s="276">
        <v>600</v>
      </c>
    </row>
    <row r="107" spans="1:3" s="200" customFormat="1" ht="20.25" customHeight="1" x14ac:dyDescent="0.35">
      <c r="A107" s="212"/>
      <c r="B107" s="242" t="s">
        <v>571</v>
      </c>
      <c r="C107" s="276">
        <v>3000</v>
      </c>
    </row>
    <row r="108" spans="1:3" s="200" customFormat="1" x14ac:dyDescent="0.35">
      <c r="A108" s="212"/>
      <c r="B108" s="242" t="s">
        <v>662</v>
      </c>
      <c r="C108" s="276">
        <v>7500</v>
      </c>
    </row>
    <row r="109" spans="1:3" s="200" customFormat="1" x14ac:dyDescent="0.35">
      <c r="A109" s="212"/>
      <c r="B109" s="242" t="s">
        <v>661</v>
      </c>
      <c r="C109" s="276">
        <v>4500</v>
      </c>
    </row>
    <row r="110" spans="1:3" s="200" customFormat="1" x14ac:dyDescent="0.35">
      <c r="A110" s="212"/>
      <c r="B110" s="242" t="s">
        <v>660</v>
      </c>
      <c r="C110" s="276">
        <v>6500</v>
      </c>
    </row>
    <row r="111" spans="1:3" s="200" customFormat="1" x14ac:dyDescent="0.35">
      <c r="A111" s="212"/>
      <c r="B111" s="242" t="s">
        <v>659</v>
      </c>
      <c r="C111" s="276">
        <v>700</v>
      </c>
    </row>
    <row r="112" spans="1:3" s="200" customFormat="1" x14ac:dyDescent="0.35">
      <c r="A112" s="212"/>
      <c r="B112" s="242" t="s">
        <v>658</v>
      </c>
      <c r="C112" s="276">
        <v>700</v>
      </c>
    </row>
    <row r="113" spans="1:3" s="200" customFormat="1" x14ac:dyDescent="0.35">
      <c r="A113" s="212"/>
      <c r="B113" s="242" t="s">
        <v>657</v>
      </c>
      <c r="C113" s="276">
        <v>700</v>
      </c>
    </row>
    <row r="114" spans="1:3" s="199" customFormat="1" ht="17.399999999999999" x14ac:dyDescent="0.3">
      <c r="A114" s="214"/>
      <c r="B114" s="244" t="s">
        <v>61</v>
      </c>
      <c r="C114" s="278">
        <f>SUM(C106:C113)</f>
        <v>24200</v>
      </c>
    </row>
    <row r="115" spans="1:3" s="199" customFormat="1" ht="17.399999999999999" x14ac:dyDescent="0.3">
      <c r="A115" s="214"/>
      <c r="B115" s="223" t="s">
        <v>535</v>
      </c>
      <c r="C115" s="278">
        <f>C114+C104+C99+C93+C88+C82+C73+C68+C63+C56+C52+C45+C36+C32+C29+C23+C19+C15+C10</f>
        <v>282207</v>
      </c>
    </row>
    <row r="116" spans="1:3" s="199" customFormat="1" ht="17.399999999999999" hidden="1" outlineLevel="1" x14ac:dyDescent="0.3">
      <c r="A116" s="492" t="s">
        <v>44</v>
      </c>
      <c r="B116" s="492"/>
      <c r="C116" s="492"/>
    </row>
    <row r="117" spans="1:3" s="199" customFormat="1" ht="17.399999999999999" hidden="1" outlineLevel="1" x14ac:dyDescent="0.3">
      <c r="A117" s="211">
        <v>1</v>
      </c>
      <c r="B117" s="221" t="s">
        <v>466</v>
      </c>
      <c r="C117" s="277"/>
    </row>
    <row r="118" spans="1:3" s="199" customFormat="1" ht="36" hidden="1" outlineLevel="1" x14ac:dyDescent="0.35">
      <c r="A118" s="212"/>
      <c r="B118" s="224" t="s">
        <v>667</v>
      </c>
      <c r="C118" s="276">
        <v>14000</v>
      </c>
    </row>
    <row r="119" spans="1:3" s="199" customFormat="1" ht="17.399999999999999" hidden="1" outlineLevel="1" x14ac:dyDescent="0.3">
      <c r="A119" s="214"/>
      <c r="B119" s="225" t="s">
        <v>61</v>
      </c>
      <c r="C119" s="278">
        <f>SUM(C118:C118)</f>
        <v>14000</v>
      </c>
    </row>
    <row r="120" spans="1:3" s="199" customFormat="1" ht="17.399999999999999" hidden="1" outlineLevel="1" x14ac:dyDescent="0.3">
      <c r="A120" s="214">
        <v>2</v>
      </c>
      <c r="B120" s="221" t="s">
        <v>62</v>
      </c>
      <c r="C120" s="277"/>
    </row>
    <row r="121" spans="1:3" s="199" customFormat="1" ht="36" hidden="1" outlineLevel="1" x14ac:dyDescent="0.35">
      <c r="A121" s="212"/>
      <c r="B121" s="224" t="s">
        <v>643</v>
      </c>
      <c r="C121" s="276">
        <v>3800</v>
      </c>
    </row>
    <row r="122" spans="1:3" s="199" customFormat="1" hidden="1" outlineLevel="1" x14ac:dyDescent="0.35">
      <c r="A122" s="212"/>
      <c r="B122" s="224" t="s">
        <v>390</v>
      </c>
      <c r="C122" s="276" t="e">
        <f>#REF!-#REF!</f>
        <v>#REF!</v>
      </c>
    </row>
    <row r="123" spans="1:3" s="199" customFormat="1" ht="17.399999999999999" hidden="1" outlineLevel="1" x14ac:dyDescent="0.3">
      <c r="A123" s="214"/>
      <c r="B123" s="225" t="s">
        <v>63</v>
      </c>
      <c r="C123" s="278" t="e">
        <f>SUM(C121:C122)</f>
        <v>#REF!</v>
      </c>
    </row>
    <row r="124" spans="1:3" s="199" customFormat="1" ht="17.399999999999999" hidden="1" outlineLevel="1" x14ac:dyDescent="0.3">
      <c r="A124" s="211">
        <v>3</v>
      </c>
      <c r="B124" s="221" t="s">
        <v>64</v>
      </c>
      <c r="C124" s="277"/>
    </row>
    <row r="125" spans="1:3" s="199" customFormat="1" hidden="1" outlineLevel="1" x14ac:dyDescent="0.35">
      <c r="A125" s="212"/>
      <c r="B125" s="224" t="s">
        <v>644</v>
      </c>
      <c r="C125" s="276">
        <v>2600</v>
      </c>
    </row>
    <row r="126" spans="1:3" s="199" customFormat="1" ht="17.399999999999999" hidden="1" outlineLevel="1" x14ac:dyDescent="0.3">
      <c r="A126" s="214"/>
      <c r="B126" s="225" t="s">
        <v>63</v>
      </c>
      <c r="C126" s="278">
        <f>SUM(C125:C125)</f>
        <v>2600</v>
      </c>
    </row>
    <row r="127" spans="1:3" s="199" customFormat="1" ht="17.399999999999999" hidden="1" outlineLevel="1" x14ac:dyDescent="0.3">
      <c r="A127" s="211">
        <v>4</v>
      </c>
      <c r="B127" s="221" t="s">
        <v>25</v>
      </c>
      <c r="C127" s="277"/>
    </row>
    <row r="128" spans="1:3" s="199" customFormat="1" hidden="1" outlineLevel="1" x14ac:dyDescent="0.35">
      <c r="A128" s="212"/>
      <c r="B128" s="224" t="s">
        <v>663</v>
      </c>
      <c r="C128" s="276">
        <v>2000</v>
      </c>
    </row>
    <row r="129" spans="1:3" s="199" customFormat="1" hidden="1" outlineLevel="1" x14ac:dyDescent="0.35">
      <c r="A129" s="212"/>
      <c r="B129" s="224" t="s">
        <v>318</v>
      </c>
      <c r="C129" s="276">
        <v>890</v>
      </c>
    </row>
    <row r="130" spans="1:3" s="199" customFormat="1" ht="17.399999999999999" hidden="1" outlineLevel="1" x14ac:dyDescent="0.3">
      <c r="A130" s="214"/>
      <c r="B130" s="225" t="s">
        <v>61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31</v>
      </c>
      <c r="C131" s="279"/>
    </row>
    <row r="132" spans="1:3" s="199" customFormat="1" hidden="1" outlineLevel="1" x14ac:dyDescent="0.3">
      <c r="A132" s="214"/>
      <c r="B132" s="224" t="s">
        <v>319</v>
      </c>
      <c r="C132" s="276">
        <v>10100</v>
      </c>
    </row>
    <row r="133" spans="1:3" s="199" customFormat="1" hidden="1" outlineLevel="1" x14ac:dyDescent="0.3">
      <c r="A133" s="214"/>
      <c r="B133" s="224" t="s">
        <v>320</v>
      </c>
      <c r="C133" s="276">
        <v>2800</v>
      </c>
    </row>
    <row r="134" spans="1:3" s="199" customFormat="1" hidden="1" outlineLevel="1" x14ac:dyDescent="0.3">
      <c r="A134" s="214"/>
      <c r="B134" s="224" t="s">
        <v>321</v>
      </c>
      <c r="C134" s="276">
        <v>1750</v>
      </c>
    </row>
    <row r="135" spans="1:3" s="199" customFormat="1" hidden="1" outlineLevel="1" x14ac:dyDescent="0.3">
      <c r="A135" s="214"/>
      <c r="B135" s="224" t="s">
        <v>322</v>
      </c>
      <c r="C135" s="276">
        <v>1600</v>
      </c>
    </row>
    <row r="136" spans="1:3" s="199" customFormat="1" hidden="1" outlineLevel="1" x14ac:dyDescent="0.3">
      <c r="A136" s="214"/>
      <c r="B136" s="224" t="s">
        <v>323</v>
      </c>
      <c r="C136" s="276">
        <v>2400</v>
      </c>
    </row>
    <row r="137" spans="1:3" s="199" customFormat="1" hidden="1" outlineLevel="1" x14ac:dyDescent="0.3">
      <c r="A137" s="214"/>
      <c r="B137" s="224" t="s">
        <v>324</v>
      </c>
      <c r="C137" s="276">
        <v>2600</v>
      </c>
    </row>
    <row r="138" spans="1:3" s="199" customFormat="1" ht="17.399999999999999" hidden="1" outlineLevel="1" x14ac:dyDescent="0.3">
      <c r="A138" s="214"/>
      <c r="B138" s="225" t="s">
        <v>63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35</v>
      </c>
      <c r="C139" s="279"/>
    </row>
    <row r="140" spans="1:3" s="199" customFormat="1" hidden="1" outlineLevel="1" x14ac:dyDescent="0.3">
      <c r="A140" s="214"/>
      <c r="B140" s="224" t="s">
        <v>325</v>
      </c>
      <c r="C140" s="276">
        <v>5900</v>
      </c>
    </row>
    <row r="141" spans="1:3" s="199" customFormat="1" hidden="1" outlineLevel="1" x14ac:dyDescent="0.3">
      <c r="A141" s="214"/>
      <c r="B141" s="224" t="s">
        <v>326</v>
      </c>
      <c r="C141" s="276">
        <v>3600</v>
      </c>
    </row>
    <row r="142" spans="1:3" s="199" customFormat="1" hidden="1" outlineLevel="1" x14ac:dyDescent="0.3">
      <c r="A142" s="214"/>
      <c r="B142" s="224" t="s">
        <v>327</v>
      </c>
      <c r="C142" s="276">
        <v>18000</v>
      </c>
    </row>
    <row r="143" spans="1:3" s="199" customFormat="1" hidden="1" outlineLevel="1" x14ac:dyDescent="0.3">
      <c r="A143" s="214"/>
      <c r="B143" s="224" t="s">
        <v>328</v>
      </c>
      <c r="C143" s="276">
        <v>4000</v>
      </c>
    </row>
    <row r="144" spans="1:3" s="199" customFormat="1" ht="36" hidden="1" outlineLevel="1" x14ac:dyDescent="0.3">
      <c r="A144" s="214"/>
      <c r="B144" s="224" t="s">
        <v>329</v>
      </c>
      <c r="C144" s="276">
        <v>7000</v>
      </c>
    </row>
    <row r="145" spans="1:3" s="199" customFormat="1" ht="17.399999999999999" hidden="1" outlineLevel="1" x14ac:dyDescent="0.3">
      <c r="A145" s="214"/>
      <c r="B145" s="225" t="s">
        <v>63</v>
      </c>
      <c r="C145" s="278">
        <f>SUM(C140:C144)</f>
        <v>38500</v>
      </c>
    </row>
    <row r="146" spans="1:3" s="199" customFormat="1" ht="17.399999999999999" hidden="1" outlineLevel="1" x14ac:dyDescent="0.3">
      <c r="A146" s="211">
        <v>7</v>
      </c>
      <c r="B146" s="221" t="s">
        <v>36</v>
      </c>
      <c r="C146" s="277"/>
    </row>
    <row r="147" spans="1:3" s="199" customFormat="1" hidden="1" outlineLevel="1" x14ac:dyDescent="0.35">
      <c r="A147" s="212"/>
      <c r="B147" s="224" t="s">
        <v>330</v>
      </c>
      <c r="C147" s="276">
        <v>3500</v>
      </c>
    </row>
    <row r="148" spans="1:3" s="199" customFormat="1" hidden="1" outlineLevel="1" x14ac:dyDescent="0.35">
      <c r="A148" s="212"/>
      <c r="B148" s="210" t="s">
        <v>331</v>
      </c>
      <c r="C148" s="276">
        <v>4000</v>
      </c>
    </row>
    <row r="149" spans="1:3" s="199" customFormat="1" ht="17.399999999999999" hidden="1" outlineLevel="1" x14ac:dyDescent="0.3">
      <c r="A149" s="214"/>
      <c r="B149" s="225" t="s">
        <v>61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38</v>
      </c>
      <c r="C150" s="279"/>
    </row>
    <row r="151" spans="1:3" s="199" customFormat="1" hidden="1" outlineLevel="1" x14ac:dyDescent="0.35">
      <c r="A151" s="212"/>
      <c r="B151" s="224" t="s">
        <v>9</v>
      </c>
      <c r="C151" s="276">
        <v>3000</v>
      </c>
    </row>
    <row r="152" spans="1:3" s="199" customFormat="1" hidden="1" outlineLevel="1" x14ac:dyDescent="0.35">
      <c r="A152" s="213"/>
      <c r="B152" s="224" t="s">
        <v>10</v>
      </c>
      <c r="C152" s="276">
        <v>2148</v>
      </c>
    </row>
    <row r="153" spans="1:3" s="199" customFormat="1" ht="17.399999999999999" hidden="1" outlineLevel="1" x14ac:dyDescent="0.3">
      <c r="A153" s="214"/>
      <c r="B153" s="225" t="s">
        <v>61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39</v>
      </c>
      <c r="C154" s="279"/>
    </row>
    <row r="155" spans="1:3" s="199" customFormat="1" ht="36" hidden="1" outlineLevel="1" x14ac:dyDescent="0.35">
      <c r="A155" s="212"/>
      <c r="B155" s="224" t="s">
        <v>45</v>
      </c>
      <c r="C155" s="276">
        <v>15000</v>
      </c>
    </row>
    <row r="156" spans="1:3" s="199" customFormat="1" ht="17.399999999999999" hidden="1" outlineLevel="1" x14ac:dyDescent="0.3">
      <c r="A156" s="214"/>
      <c r="B156" s="225" t="s">
        <v>61</v>
      </c>
      <c r="C156" s="278">
        <f>SUM(C155:C155)</f>
        <v>15000</v>
      </c>
    </row>
    <row r="157" spans="1:3" s="199" customFormat="1" ht="17.399999999999999" hidden="1" outlineLevel="1" x14ac:dyDescent="0.3">
      <c r="A157" s="211">
        <v>10</v>
      </c>
      <c r="B157" s="221" t="s">
        <v>40</v>
      </c>
      <c r="C157" s="277"/>
    </row>
    <row r="158" spans="1:3" s="199" customFormat="1" ht="33" hidden="1" customHeight="1" outlineLevel="1" x14ac:dyDescent="0.35">
      <c r="A158" s="212"/>
      <c r="B158" s="227" t="s">
        <v>46</v>
      </c>
      <c r="C158" s="276">
        <v>7000</v>
      </c>
    </row>
    <row r="159" spans="1:3" s="199" customFormat="1" hidden="1" outlineLevel="1" x14ac:dyDescent="0.35">
      <c r="A159" s="212"/>
      <c r="B159" s="227" t="s">
        <v>47</v>
      </c>
      <c r="C159" s="276">
        <v>5000</v>
      </c>
    </row>
    <row r="160" spans="1:3" s="199" customFormat="1" ht="17.399999999999999" hidden="1" outlineLevel="1" x14ac:dyDescent="0.3">
      <c r="A160" s="214"/>
      <c r="B160" s="228" t="s">
        <v>61</v>
      </c>
      <c r="C160" s="278">
        <f>SUM(C158:C159)</f>
        <v>12000</v>
      </c>
    </row>
    <row r="161" spans="1:3" s="199" customFormat="1" ht="17.399999999999999" hidden="1" outlineLevel="1" x14ac:dyDescent="0.3">
      <c r="A161" s="211">
        <v>11</v>
      </c>
      <c r="B161" s="229" t="s">
        <v>41</v>
      </c>
      <c r="C161" s="277"/>
    </row>
    <row r="162" spans="1:3" s="199" customFormat="1" hidden="1" outlineLevel="1" x14ac:dyDescent="0.3">
      <c r="A162" s="214"/>
      <c r="B162" s="227" t="s">
        <v>48</v>
      </c>
      <c r="C162" s="276">
        <v>5000</v>
      </c>
    </row>
    <row r="163" spans="1:3" s="199" customFormat="1" hidden="1" outlineLevel="1" x14ac:dyDescent="0.3">
      <c r="A163" s="214"/>
      <c r="B163" s="227" t="s">
        <v>49</v>
      </c>
      <c r="C163" s="276">
        <v>7000</v>
      </c>
    </row>
    <row r="164" spans="1:3" s="199" customFormat="1" ht="17.399999999999999" hidden="1" outlineLevel="1" x14ac:dyDescent="0.3">
      <c r="A164" s="214"/>
      <c r="B164" s="228" t="s">
        <v>63</v>
      </c>
      <c r="C164" s="278">
        <f>SUM(C162:C163)</f>
        <v>12000</v>
      </c>
    </row>
    <row r="165" spans="1:3" s="199" customFormat="1" ht="17.399999999999999" hidden="1" outlineLevel="1" x14ac:dyDescent="0.3">
      <c r="A165" s="214"/>
      <c r="B165" s="225" t="s">
        <v>50</v>
      </c>
      <c r="C165" s="278" t="e">
        <f>C164+C160+C156+C153+C149+C145+C138+C130+C126+C123+C119</f>
        <v>#REF!</v>
      </c>
    </row>
    <row r="166" spans="1:3" s="199" customFormat="1" ht="17.399999999999999" hidden="1" outlineLevel="1" x14ac:dyDescent="0.3">
      <c r="A166" s="214"/>
      <c r="B166" s="228" t="s">
        <v>51</v>
      </c>
      <c r="C166" s="278" t="e">
        <f>C165+C115</f>
        <v>#REF!</v>
      </c>
    </row>
    <row r="167" spans="1:3" s="199" customFormat="1" ht="17.399999999999999" hidden="1" outlineLevel="1" x14ac:dyDescent="0.3">
      <c r="A167" s="214"/>
      <c r="B167" s="228"/>
      <c r="C167" s="278"/>
    </row>
    <row r="168" spans="1:3" s="197" customFormat="1" ht="17.399999999999999" collapsed="1" x14ac:dyDescent="0.3">
      <c r="A168" s="492" t="s">
        <v>536</v>
      </c>
      <c r="B168" s="492"/>
      <c r="C168" s="492"/>
    </row>
    <row r="169" spans="1:3" s="199" customFormat="1" ht="17.399999999999999" x14ac:dyDescent="0.3">
      <c r="A169" s="211">
        <v>1</v>
      </c>
      <c r="B169" s="229" t="s">
        <v>53</v>
      </c>
      <c r="C169" s="277"/>
    </row>
    <row r="170" spans="1:3" s="200" customFormat="1" x14ac:dyDescent="0.35">
      <c r="A170" s="212"/>
      <c r="B170" s="222" t="s">
        <v>664</v>
      </c>
      <c r="C170" s="276">
        <v>3500</v>
      </c>
    </row>
    <row r="171" spans="1:3" s="200" customFormat="1" x14ac:dyDescent="0.35">
      <c r="A171" s="212"/>
      <c r="B171" s="223" t="s">
        <v>63</v>
      </c>
      <c r="C171" s="278">
        <f>SUM(C170)</f>
        <v>3500</v>
      </c>
    </row>
    <row r="172" spans="1:3" s="199" customFormat="1" ht="17.399999999999999" x14ac:dyDescent="0.3">
      <c r="A172" s="211">
        <v>2</v>
      </c>
      <c r="B172" s="221" t="s">
        <v>54</v>
      </c>
      <c r="C172" s="277"/>
    </row>
    <row r="173" spans="1:3" s="200" customFormat="1" x14ac:dyDescent="0.35">
      <c r="A173" s="212"/>
      <c r="B173" s="222" t="s">
        <v>646</v>
      </c>
      <c r="C173" s="276">
        <v>4400</v>
      </c>
    </row>
    <row r="174" spans="1:3" s="200" customFormat="1" x14ac:dyDescent="0.35">
      <c r="A174" s="212"/>
      <c r="B174" s="222" t="s">
        <v>645</v>
      </c>
      <c r="C174" s="276">
        <v>8000</v>
      </c>
    </row>
    <row r="175" spans="1:3" s="199" customFormat="1" ht="17.399999999999999" x14ac:dyDescent="0.3">
      <c r="A175" s="214"/>
      <c r="B175" s="223" t="s">
        <v>63</v>
      </c>
      <c r="C175" s="278">
        <f>SUM(C173:C174)</f>
        <v>12400</v>
      </c>
    </row>
    <row r="176" spans="1:3" s="199" customFormat="1" ht="17.399999999999999" x14ac:dyDescent="0.3">
      <c r="A176" s="211">
        <v>3</v>
      </c>
      <c r="B176" s="221" t="s">
        <v>55</v>
      </c>
      <c r="C176" s="277"/>
    </row>
    <row r="177" spans="1:3" s="200" customFormat="1" ht="36" x14ac:dyDescent="0.35">
      <c r="A177" s="212"/>
      <c r="B177" s="222" t="s">
        <v>153</v>
      </c>
      <c r="C177" s="276">
        <v>500</v>
      </c>
    </row>
    <row r="178" spans="1:3" s="200" customFormat="1" x14ac:dyDescent="0.35">
      <c r="A178" s="212"/>
      <c r="B178" s="239" t="s">
        <v>563</v>
      </c>
      <c r="C178" s="276">
        <v>7789</v>
      </c>
    </row>
    <row r="179" spans="1:3" s="200" customFormat="1" ht="21.9" customHeight="1" x14ac:dyDescent="0.35">
      <c r="A179" s="212"/>
      <c r="B179" s="239" t="s">
        <v>562</v>
      </c>
      <c r="C179" s="276">
        <v>1000</v>
      </c>
    </row>
    <row r="180" spans="1:3" s="199" customFormat="1" ht="17.399999999999999" x14ac:dyDescent="0.3">
      <c r="A180" s="214"/>
      <c r="B180" s="223" t="s">
        <v>63</v>
      </c>
      <c r="C180" s="278">
        <f>SUM(C177:C179)</f>
        <v>9289</v>
      </c>
    </row>
    <row r="181" spans="1:3" s="199" customFormat="1" ht="17.399999999999999" x14ac:dyDescent="0.3">
      <c r="A181" s="211">
        <v>4</v>
      </c>
      <c r="B181" s="221" t="s">
        <v>56</v>
      </c>
      <c r="C181" s="277"/>
    </row>
    <row r="182" spans="1:3" s="200" customFormat="1" ht="21" customHeight="1" x14ac:dyDescent="0.35">
      <c r="A182" s="212"/>
      <c r="B182" s="222" t="s">
        <v>551</v>
      </c>
      <c r="C182" s="276">
        <v>4750</v>
      </c>
    </row>
    <row r="183" spans="1:3" s="200" customFormat="1" ht="19.5" customHeight="1" x14ac:dyDescent="0.35">
      <c r="A183" s="212"/>
      <c r="B183" s="222" t="s">
        <v>550</v>
      </c>
      <c r="C183" s="276">
        <v>20000</v>
      </c>
    </row>
    <row r="184" spans="1:3" s="200" customFormat="1" x14ac:dyDescent="0.35">
      <c r="A184" s="212"/>
      <c r="B184" s="222" t="s">
        <v>549</v>
      </c>
      <c r="C184" s="276">
        <v>400</v>
      </c>
    </row>
    <row r="185" spans="1:3" s="200" customFormat="1" x14ac:dyDescent="0.35">
      <c r="A185" s="212"/>
      <c r="B185" s="222" t="s">
        <v>427</v>
      </c>
      <c r="C185" s="276">
        <v>470</v>
      </c>
    </row>
    <row r="186" spans="1:3" s="200" customFormat="1" x14ac:dyDescent="0.35">
      <c r="A186" s="212"/>
      <c r="B186" s="222" t="s">
        <v>426</v>
      </c>
      <c r="C186" s="276">
        <v>470</v>
      </c>
    </row>
    <row r="187" spans="1:3" s="199" customFormat="1" ht="17.399999999999999" x14ac:dyDescent="0.3">
      <c r="A187" s="214"/>
      <c r="B187" s="223" t="s">
        <v>61</v>
      </c>
      <c r="C187" s="278">
        <f>SUM(C182:C186)</f>
        <v>26090</v>
      </c>
    </row>
    <row r="188" spans="1:3" s="199" customFormat="1" ht="17.399999999999999" x14ac:dyDescent="0.3">
      <c r="A188" s="211">
        <v>5</v>
      </c>
      <c r="B188" s="221" t="s">
        <v>57</v>
      </c>
      <c r="C188" s="277"/>
    </row>
    <row r="189" spans="1:3" s="200" customFormat="1" ht="36" x14ac:dyDescent="0.35">
      <c r="A189" s="212"/>
      <c r="B189" s="222" t="s">
        <v>391</v>
      </c>
      <c r="C189" s="276">
        <v>5400</v>
      </c>
    </row>
    <row r="190" spans="1:3" s="199" customFormat="1" ht="17.399999999999999" x14ac:dyDescent="0.3">
      <c r="A190" s="214"/>
      <c r="B190" s="223" t="s">
        <v>61</v>
      </c>
      <c r="C190" s="278">
        <f>SUM(C189:C189)</f>
        <v>5400</v>
      </c>
    </row>
    <row r="191" spans="1:3" s="199" customFormat="1" ht="17.399999999999999" x14ac:dyDescent="0.3">
      <c r="A191" s="211">
        <v>6</v>
      </c>
      <c r="B191" s="221" t="s">
        <v>24</v>
      </c>
      <c r="C191" s="277"/>
    </row>
    <row r="192" spans="1:3" s="199" customFormat="1" x14ac:dyDescent="0.3">
      <c r="A192" s="214"/>
      <c r="B192" s="242" t="s">
        <v>81</v>
      </c>
      <c r="C192" s="276">
        <v>3000</v>
      </c>
    </row>
    <row r="193" spans="1:3" s="200" customFormat="1" ht="39" customHeight="1" x14ac:dyDescent="0.35">
      <c r="A193" s="212"/>
      <c r="B193" s="242" t="s">
        <v>80</v>
      </c>
      <c r="C193" s="276">
        <v>1700</v>
      </c>
    </row>
    <row r="194" spans="1:3" s="199" customFormat="1" ht="15" customHeight="1" x14ac:dyDescent="0.3">
      <c r="A194" s="214"/>
      <c r="B194" s="223" t="s">
        <v>61</v>
      </c>
      <c r="C194" s="278">
        <f>SUM(C192:C193)</f>
        <v>4700</v>
      </c>
    </row>
    <row r="195" spans="1:3" s="199" customFormat="1" ht="17.399999999999999" hidden="1" x14ac:dyDescent="0.3">
      <c r="A195" s="214" t="s">
        <v>109</v>
      </c>
      <c r="B195" s="225" t="s">
        <v>58</v>
      </c>
      <c r="C195" s="278"/>
    </row>
    <row r="196" spans="1:3" s="200" customFormat="1" hidden="1" x14ac:dyDescent="0.35">
      <c r="A196" s="212"/>
      <c r="B196" s="224"/>
      <c r="C196" s="276"/>
    </row>
    <row r="197" spans="1:3" s="200" customFormat="1" x14ac:dyDescent="0.3">
      <c r="A197" s="211">
        <v>7</v>
      </c>
      <c r="B197" s="221" t="s">
        <v>25</v>
      </c>
      <c r="C197" s="279"/>
    </row>
    <row r="198" spans="1:3" s="200" customFormat="1" x14ac:dyDescent="0.35">
      <c r="A198" s="212"/>
      <c r="B198" s="239" t="s">
        <v>82</v>
      </c>
      <c r="C198" s="276">
        <v>4000</v>
      </c>
    </row>
    <row r="199" spans="1:3" s="199" customFormat="1" ht="17.399999999999999" x14ac:dyDescent="0.3">
      <c r="A199" s="214"/>
      <c r="B199" s="223" t="s">
        <v>63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577</v>
      </c>
      <c r="C200" s="279"/>
    </row>
    <row r="201" spans="1:3" s="200" customFormat="1" ht="38.25" customHeight="1" x14ac:dyDescent="0.35">
      <c r="A201" s="212"/>
      <c r="B201" s="222" t="s">
        <v>83</v>
      </c>
      <c r="C201" s="276">
        <v>5000</v>
      </c>
    </row>
    <row r="202" spans="1:3" s="199" customFormat="1" ht="17.399999999999999" x14ac:dyDescent="0.3">
      <c r="A202" s="214"/>
      <c r="B202" s="223" t="s">
        <v>61</v>
      </c>
      <c r="C202" s="278">
        <f>C201</f>
        <v>5000</v>
      </c>
    </row>
    <row r="203" spans="1:3" s="204" customFormat="1" ht="17.399999999999999" x14ac:dyDescent="0.3">
      <c r="A203" s="211">
        <v>9</v>
      </c>
      <c r="B203" s="221" t="s">
        <v>31</v>
      </c>
      <c r="C203" s="277"/>
    </row>
    <row r="204" spans="1:3" s="200" customFormat="1" x14ac:dyDescent="0.35">
      <c r="A204" s="212"/>
      <c r="B204" s="222" t="s">
        <v>84</v>
      </c>
      <c r="C204" s="276">
        <v>9100</v>
      </c>
    </row>
    <row r="205" spans="1:3" s="200" customFormat="1" x14ac:dyDescent="0.35">
      <c r="A205" s="212"/>
      <c r="B205" s="222" t="s">
        <v>85</v>
      </c>
      <c r="C205" s="276">
        <v>590</v>
      </c>
    </row>
    <row r="206" spans="1:3" s="199" customFormat="1" ht="17.399999999999999" x14ac:dyDescent="0.3">
      <c r="A206" s="214"/>
      <c r="B206" s="223" t="s">
        <v>63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32</v>
      </c>
      <c r="C207" s="279"/>
    </row>
    <row r="208" spans="1:3" s="200" customFormat="1" ht="21.9" customHeight="1" x14ac:dyDescent="0.35">
      <c r="A208" s="212"/>
      <c r="B208" s="239" t="s">
        <v>86</v>
      </c>
      <c r="C208" s="276">
        <v>3900</v>
      </c>
    </row>
    <row r="209" spans="1:3" s="199" customFormat="1" ht="17.399999999999999" x14ac:dyDescent="0.3">
      <c r="A209" s="214"/>
      <c r="B209" s="223" t="s">
        <v>63</v>
      </c>
      <c r="C209" s="278">
        <f>SUM(C208:C208)</f>
        <v>3900</v>
      </c>
    </row>
    <row r="210" spans="1:3" s="199" customFormat="1" ht="17.399999999999999" hidden="1" x14ac:dyDescent="0.3">
      <c r="A210" s="214" t="s">
        <v>115</v>
      </c>
      <c r="B210" s="225" t="s">
        <v>34</v>
      </c>
      <c r="C210" s="278"/>
    </row>
    <row r="211" spans="1:3" s="200" customFormat="1" hidden="1" x14ac:dyDescent="0.35">
      <c r="A211" s="212"/>
      <c r="B211" s="224"/>
      <c r="C211" s="276"/>
    </row>
    <row r="212" spans="1:3" s="200" customFormat="1" x14ac:dyDescent="0.3">
      <c r="A212" s="211">
        <v>11</v>
      </c>
      <c r="B212" s="221" t="s">
        <v>33</v>
      </c>
      <c r="C212" s="279"/>
    </row>
    <row r="213" spans="1:3" s="200" customFormat="1" x14ac:dyDescent="0.35">
      <c r="A213" s="212"/>
      <c r="B213" s="242" t="s">
        <v>90</v>
      </c>
      <c r="C213" s="276">
        <v>4800</v>
      </c>
    </row>
    <row r="214" spans="1:3" s="200" customFormat="1" x14ac:dyDescent="0.35">
      <c r="A214" s="212"/>
      <c r="B214" s="242" t="s">
        <v>89</v>
      </c>
      <c r="C214" s="276">
        <v>4800</v>
      </c>
    </row>
    <row r="215" spans="1:3" s="200" customFormat="1" x14ac:dyDescent="0.35">
      <c r="A215" s="212"/>
      <c r="B215" s="242" t="s">
        <v>88</v>
      </c>
      <c r="C215" s="276">
        <v>2000</v>
      </c>
    </row>
    <row r="216" spans="1:3" s="200" customFormat="1" x14ac:dyDescent="0.35">
      <c r="A216" s="212"/>
      <c r="B216" s="242" t="s">
        <v>87</v>
      </c>
      <c r="C216" s="276">
        <v>4800</v>
      </c>
    </row>
    <row r="217" spans="1:3" s="200" customFormat="1" x14ac:dyDescent="0.35">
      <c r="A217" s="212"/>
      <c r="B217" s="223" t="s">
        <v>63</v>
      </c>
      <c r="C217" s="278">
        <f>SUM(C213:C216)</f>
        <v>16400</v>
      </c>
    </row>
    <row r="218" spans="1:3" s="200" customFormat="1" ht="17.399999999999999" x14ac:dyDescent="0.3">
      <c r="A218" s="211">
        <v>12</v>
      </c>
      <c r="B218" s="221" t="s">
        <v>578</v>
      </c>
      <c r="C218" s="277"/>
    </row>
    <row r="219" spans="1:3" s="200" customFormat="1" x14ac:dyDescent="0.35">
      <c r="A219" s="212"/>
      <c r="B219" s="222" t="s">
        <v>220</v>
      </c>
      <c r="C219" s="276">
        <v>3000</v>
      </c>
    </row>
    <row r="220" spans="1:3" s="200" customFormat="1" x14ac:dyDescent="0.35">
      <c r="A220" s="212"/>
      <c r="B220" s="223" t="s">
        <v>63</v>
      </c>
      <c r="C220" s="278">
        <f>SUM(C219)</f>
        <v>3000</v>
      </c>
    </row>
    <row r="221" spans="1:3" s="204" customFormat="1" ht="17.399999999999999" x14ac:dyDescent="0.3">
      <c r="A221" s="211">
        <v>13</v>
      </c>
      <c r="B221" s="221" t="s">
        <v>579</v>
      </c>
      <c r="C221" s="277"/>
    </row>
    <row r="222" spans="1:3" s="206" customFormat="1" ht="21.9" customHeight="1" x14ac:dyDescent="0.35">
      <c r="A222" s="215"/>
      <c r="B222" s="239" t="s">
        <v>118</v>
      </c>
      <c r="C222" s="281">
        <v>1000</v>
      </c>
    </row>
    <row r="223" spans="1:3" s="199" customFormat="1" ht="17.399999999999999" x14ac:dyDescent="0.3">
      <c r="A223" s="214"/>
      <c r="B223" s="223" t="s">
        <v>63</v>
      </c>
      <c r="C223" s="278">
        <f>SUM(C222:C222)</f>
        <v>1000</v>
      </c>
    </row>
    <row r="224" spans="1:3" s="204" customFormat="1" ht="17.399999999999999" x14ac:dyDescent="0.3">
      <c r="A224" s="211">
        <v>14</v>
      </c>
      <c r="B224" s="221" t="s">
        <v>36</v>
      </c>
      <c r="C224" s="277"/>
    </row>
    <row r="225" spans="1:3" s="200" customFormat="1" ht="36" x14ac:dyDescent="0.35">
      <c r="A225" s="215"/>
      <c r="B225" s="222" t="s">
        <v>119</v>
      </c>
      <c r="C225" s="276">
        <v>5900</v>
      </c>
    </row>
    <row r="226" spans="1:3" s="199" customFormat="1" ht="17.399999999999999" x14ac:dyDescent="0.3">
      <c r="A226" s="214"/>
      <c r="B226" s="223" t="s">
        <v>61</v>
      </c>
      <c r="C226" s="278">
        <f>SUM(C225:C225)</f>
        <v>5900</v>
      </c>
    </row>
    <row r="227" spans="1:3" s="204" customFormat="1" ht="17.399999999999999" x14ac:dyDescent="0.3">
      <c r="A227" s="211">
        <v>15</v>
      </c>
      <c r="B227" s="221" t="s">
        <v>510</v>
      </c>
      <c r="C227" s="277"/>
    </row>
    <row r="228" spans="1:3" s="199" customFormat="1" ht="36" x14ac:dyDescent="0.35">
      <c r="A228" s="212"/>
      <c r="B228" s="222" t="s">
        <v>122</v>
      </c>
      <c r="C228" s="276">
        <v>7000</v>
      </c>
    </row>
    <row r="229" spans="1:3" s="199" customFormat="1" ht="36" x14ac:dyDescent="0.35">
      <c r="A229" s="212"/>
      <c r="B229" s="222" t="s">
        <v>121</v>
      </c>
      <c r="C229" s="276">
        <v>7600</v>
      </c>
    </row>
    <row r="230" spans="1:3" s="199" customFormat="1" x14ac:dyDescent="0.35">
      <c r="A230" s="212"/>
      <c r="B230" s="222" t="s">
        <v>120</v>
      </c>
      <c r="C230" s="276">
        <v>1000</v>
      </c>
    </row>
    <row r="231" spans="1:3" s="199" customFormat="1" ht="17.399999999999999" x14ac:dyDescent="0.3">
      <c r="A231" s="214"/>
      <c r="B231" s="223" t="s">
        <v>63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38</v>
      </c>
      <c r="C232" s="279"/>
    </row>
    <row r="233" spans="1:3" s="200" customFormat="1" x14ac:dyDescent="0.35">
      <c r="A233" s="213"/>
      <c r="B233" s="222" t="s">
        <v>123</v>
      </c>
      <c r="C233" s="276">
        <v>8000</v>
      </c>
    </row>
    <row r="234" spans="1:3" s="199" customFormat="1" ht="17.399999999999999" x14ac:dyDescent="0.3">
      <c r="A234" s="214"/>
      <c r="B234" s="223" t="s">
        <v>61</v>
      </c>
      <c r="C234" s="278">
        <f>SUM(C233:C233)</f>
        <v>8000</v>
      </c>
    </row>
    <row r="235" spans="1:3" s="199" customFormat="1" ht="17.399999999999999" x14ac:dyDescent="0.3">
      <c r="A235" s="211">
        <v>17</v>
      </c>
      <c r="B235" s="221" t="s">
        <v>39</v>
      </c>
      <c r="C235" s="277"/>
    </row>
    <row r="236" spans="1:3" s="200" customFormat="1" ht="22.5" customHeight="1" x14ac:dyDescent="0.35">
      <c r="A236" s="212"/>
      <c r="B236" s="222" t="s">
        <v>502</v>
      </c>
      <c r="C236" s="276">
        <v>7000</v>
      </c>
    </row>
    <row r="237" spans="1:3" s="200" customFormat="1" ht="36" x14ac:dyDescent="0.35">
      <c r="A237" s="212"/>
      <c r="B237" s="222" t="s">
        <v>127</v>
      </c>
      <c r="C237" s="276">
        <v>1900</v>
      </c>
    </row>
    <row r="238" spans="1:3" s="200" customFormat="1" x14ac:dyDescent="0.35">
      <c r="A238" s="212"/>
      <c r="B238" s="222" t="s">
        <v>618</v>
      </c>
      <c r="C238" s="276">
        <v>8881</v>
      </c>
    </row>
    <row r="239" spans="1:3" s="200" customFormat="1" ht="36" x14ac:dyDescent="0.35">
      <c r="A239" s="212"/>
      <c r="B239" s="222" t="s">
        <v>617</v>
      </c>
      <c r="C239" s="276">
        <v>1600</v>
      </c>
    </row>
    <row r="240" spans="1:3" s="200" customFormat="1" x14ac:dyDescent="0.35">
      <c r="A240" s="212"/>
      <c r="B240" s="223" t="s">
        <v>61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40</v>
      </c>
      <c r="C241" s="279"/>
    </row>
    <row r="242" spans="1:3" s="200" customFormat="1" ht="36" x14ac:dyDescent="0.35">
      <c r="A242" s="212"/>
      <c r="B242" s="242" t="s">
        <v>512</v>
      </c>
      <c r="C242" s="276">
        <v>5000</v>
      </c>
    </row>
    <row r="243" spans="1:3" s="200" customFormat="1" ht="22.5" customHeight="1" x14ac:dyDescent="0.35">
      <c r="A243" s="212"/>
      <c r="B243" s="242" t="s">
        <v>513</v>
      </c>
      <c r="C243" s="276">
        <v>2000</v>
      </c>
    </row>
    <row r="244" spans="1:3" s="200" customFormat="1" x14ac:dyDescent="0.35">
      <c r="A244" s="212"/>
      <c r="B244" s="222" t="s">
        <v>514</v>
      </c>
      <c r="C244" s="276">
        <v>6000</v>
      </c>
    </row>
    <row r="245" spans="1:3" s="200" customFormat="1" x14ac:dyDescent="0.35">
      <c r="A245" s="212"/>
      <c r="B245" s="223" t="s">
        <v>61</v>
      </c>
      <c r="C245" s="278">
        <f>SUM(C242:C244)</f>
        <v>13000</v>
      </c>
    </row>
    <row r="246" spans="1:3" s="199" customFormat="1" ht="17.399999999999999" x14ac:dyDescent="0.3">
      <c r="A246" s="211">
        <v>19</v>
      </c>
      <c r="B246" s="229" t="s">
        <v>511</v>
      </c>
      <c r="C246" s="277"/>
    </row>
    <row r="247" spans="1:3" s="199" customFormat="1" ht="36" customHeight="1" x14ac:dyDescent="0.3">
      <c r="A247" s="214"/>
      <c r="B247" s="242" t="s">
        <v>501</v>
      </c>
      <c r="C247" s="276">
        <v>10000</v>
      </c>
    </row>
    <row r="248" spans="1:3" s="199" customFormat="1" ht="36" x14ac:dyDescent="0.3">
      <c r="A248" s="214"/>
      <c r="B248" s="242" t="s">
        <v>588</v>
      </c>
      <c r="C248" s="276">
        <v>5000</v>
      </c>
    </row>
    <row r="249" spans="1:3" s="199" customFormat="1" ht="36" x14ac:dyDescent="0.3">
      <c r="A249" s="214"/>
      <c r="B249" s="242" t="s">
        <v>589</v>
      </c>
      <c r="C249" s="276">
        <v>3000</v>
      </c>
    </row>
    <row r="250" spans="1:3" s="199" customFormat="1" ht="17.399999999999999" x14ac:dyDescent="0.3">
      <c r="A250" s="214"/>
      <c r="B250" s="244" t="s">
        <v>63</v>
      </c>
      <c r="C250" s="278">
        <f>SUM(C247:C249)</f>
        <v>18000</v>
      </c>
    </row>
    <row r="251" spans="1:3" s="199" customFormat="1" ht="17.399999999999999" x14ac:dyDescent="0.3">
      <c r="A251" s="214"/>
      <c r="B251" s="225" t="s">
        <v>491</v>
      </c>
      <c r="C251" s="278">
        <f>C250+C245+C240+C234+C231+C226+C223+C220+C217+C209+C206+C202+C199+C194+C190+C187+C180+C175+C171</f>
        <v>184250</v>
      </c>
    </row>
    <row r="252" spans="1:3" s="199" customFormat="1" ht="17.399999999999999" hidden="1" outlineLevel="1" x14ac:dyDescent="0.3">
      <c r="A252" s="492" t="s">
        <v>538</v>
      </c>
      <c r="B252" s="492"/>
      <c r="C252" s="492"/>
    </row>
    <row r="253" spans="1:3" s="199" customFormat="1" ht="17.399999999999999" hidden="1" outlineLevel="1" x14ac:dyDescent="0.3">
      <c r="A253" s="211">
        <v>1</v>
      </c>
      <c r="B253" s="221" t="s">
        <v>54</v>
      </c>
      <c r="C253" s="277"/>
    </row>
    <row r="254" spans="1:3" s="199" customFormat="1" ht="36" hidden="1" outlineLevel="1" x14ac:dyDescent="0.35">
      <c r="A254" s="212"/>
      <c r="B254" s="224" t="s">
        <v>539</v>
      </c>
      <c r="C254" s="276">
        <v>100</v>
      </c>
    </row>
    <row r="255" spans="1:3" s="199" customFormat="1" hidden="1" outlineLevel="1" x14ac:dyDescent="0.35">
      <c r="A255" s="212"/>
      <c r="B255" s="224" t="s">
        <v>540</v>
      </c>
      <c r="C255" s="276">
        <v>4900</v>
      </c>
    </row>
    <row r="256" spans="1:3" s="199" customFormat="1" ht="17.399999999999999" hidden="1" outlineLevel="1" x14ac:dyDescent="0.3">
      <c r="A256" s="214"/>
      <c r="B256" s="225" t="s">
        <v>63</v>
      </c>
      <c r="C256" s="278">
        <f>SUM(C254:C255)</f>
        <v>5000</v>
      </c>
    </row>
    <row r="257" spans="1:3" s="199" customFormat="1" ht="17.399999999999999" hidden="1" outlineLevel="1" x14ac:dyDescent="0.3">
      <c r="A257" s="211">
        <v>2</v>
      </c>
      <c r="B257" s="221" t="s">
        <v>55</v>
      </c>
      <c r="C257" s="277"/>
    </row>
    <row r="258" spans="1:3" s="199" customFormat="1" hidden="1" outlineLevel="1" x14ac:dyDescent="0.35">
      <c r="A258" s="212"/>
      <c r="B258" s="226" t="s">
        <v>541</v>
      </c>
      <c r="C258" s="276">
        <v>1500</v>
      </c>
    </row>
    <row r="259" spans="1:3" s="199" customFormat="1" ht="36" hidden="1" outlineLevel="1" x14ac:dyDescent="0.35">
      <c r="A259" s="212"/>
      <c r="B259" s="224" t="s">
        <v>144</v>
      </c>
      <c r="C259" s="276">
        <v>1300</v>
      </c>
    </row>
    <row r="260" spans="1:3" s="199" customFormat="1" ht="17.399999999999999" hidden="1" outlineLevel="1" x14ac:dyDescent="0.3">
      <c r="A260" s="214"/>
      <c r="B260" s="225" t="s">
        <v>63</v>
      </c>
      <c r="C260" s="278">
        <f>SUM(C258:C259)</f>
        <v>2800</v>
      </c>
    </row>
    <row r="261" spans="1:3" s="199" customFormat="1" ht="17.399999999999999" hidden="1" outlineLevel="1" x14ac:dyDescent="0.3">
      <c r="A261" s="211">
        <v>3</v>
      </c>
      <c r="B261" s="221" t="s">
        <v>57</v>
      </c>
      <c r="C261" s="277"/>
    </row>
    <row r="262" spans="1:3" s="199" customFormat="1" hidden="1" outlineLevel="1" x14ac:dyDescent="0.3">
      <c r="A262" s="216"/>
      <c r="B262" s="226" t="s">
        <v>145</v>
      </c>
      <c r="C262" s="281">
        <v>2000</v>
      </c>
    </row>
    <row r="263" spans="1:3" s="199" customFormat="1" hidden="1" outlineLevel="1" x14ac:dyDescent="0.3">
      <c r="A263" s="216"/>
      <c r="B263" s="226" t="s">
        <v>124</v>
      </c>
      <c r="C263" s="281">
        <v>700</v>
      </c>
    </row>
    <row r="264" spans="1:3" s="199" customFormat="1" hidden="1" outlineLevel="1" x14ac:dyDescent="0.3">
      <c r="A264" s="216"/>
      <c r="B264" s="226" t="s">
        <v>125</v>
      </c>
      <c r="C264" s="281">
        <v>500</v>
      </c>
    </row>
    <row r="265" spans="1:3" s="199" customFormat="1" hidden="1" outlineLevel="1" x14ac:dyDescent="0.3">
      <c r="A265" s="216"/>
      <c r="B265" s="226" t="s">
        <v>126</v>
      </c>
      <c r="C265" s="281">
        <v>500</v>
      </c>
    </row>
    <row r="266" spans="1:3" s="199" customFormat="1" ht="17.399999999999999" hidden="1" outlineLevel="1" x14ac:dyDescent="0.3">
      <c r="A266" s="214"/>
      <c r="B266" s="225" t="s">
        <v>61</v>
      </c>
      <c r="C266" s="278">
        <f>SUM(C262:C265)</f>
        <v>3700</v>
      </c>
    </row>
    <row r="267" spans="1:3" s="199" customFormat="1" ht="17.399999999999999" hidden="1" outlineLevel="1" x14ac:dyDescent="0.3">
      <c r="A267" s="211">
        <v>4</v>
      </c>
      <c r="B267" s="221" t="s">
        <v>31</v>
      </c>
      <c r="C267" s="277"/>
    </row>
    <row r="268" spans="1:3" s="199" customFormat="1" hidden="1" outlineLevel="1" x14ac:dyDescent="0.35">
      <c r="A268" s="212"/>
      <c r="B268" s="224" t="s">
        <v>516</v>
      </c>
      <c r="C268" s="276">
        <v>8900</v>
      </c>
    </row>
    <row r="269" spans="1:3" s="199" customFormat="1" hidden="1" outlineLevel="1" x14ac:dyDescent="0.35">
      <c r="A269" s="212"/>
      <c r="B269" s="224" t="s">
        <v>517</v>
      </c>
      <c r="C269" s="276">
        <v>500</v>
      </c>
    </row>
    <row r="270" spans="1:3" s="199" customFormat="1" hidden="1" outlineLevel="1" x14ac:dyDescent="0.35">
      <c r="A270" s="212"/>
      <c r="B270" s="224" t="s">
        <v>518</v>
      </c>
      <c r="C270" s="276">
        <v>600</v>
      </c>
    </row>
    <row r="271" spans="1:3" s="199" customFormat="1" hidden="1" outlineLevel="1" x14ac:dyDescent="0.35">
      <c r="A271" s="212"/>
      <c r="B271" s="224" t="s">
        <v>519</v>
      </c>
      <c r="C271" s="276">
        <v>480</v>
      </c>
    </row>
    <row r="272" spans="1:3" s="199" customFormat="1" ht="17.399999999999999" hidden="1" outlineLevel="1" x14ac:dyDescent="0.3">
      <c r="A272" s="214"/>
      <c r="B272" s="225" t="s">
        <v>63</v>
      </c>
      <c r="C272" s="278">
        <f>SUM(C268:C271)</f>
        <v>10480</v>
      </c>
    </row>
    <row r="273" spans="1:3" s="199" customFormat="1" ht="17.399999999999999" hidden="1" outlineLevel="1" x14ac:dyDescent="0.3">
      <c r="A273" s="211">
        <v>5</v>
      </c>
      <c r="B273" s="221" t="s">
        <v>579</v>
      </c>
      <c r="C273" s="277"/>
    </row>
    <row r="274" spans="1:3" s="199" customFormat="1" ht="36" hidden="1" outlineLevel="1" x14ac:dyDescent="0.35">
      <c r="A274" s="215"/>
      <c r="B274" s="226" t="s">
        <v>520</v>
      </c>
      <c r="C274" s="281">
        <v>280</v>
      </c>
    </row>
    <row r="275" spans="1:3" s="199" customFormat="1" hidden="1" outlineLevel="1" x14ac:dyDescent="0.35">
      <c r="A275" s="212"/>
      <c r="B275" s="224" t="s">
        <v>521</v>
      </c>
      <c r="C275" s="276">
        <v>5400</v>
      </c>
    </row>
    <row r="276" spans="1:3" s="199" customFormat="1" ht="36" hidden="1" outlineLevel="1" x14ac:dyDescent="0.35">
      <c r="A276" s="212"/>
      <c r="B276" s="224" t="s">
        <v>522</v>
      </c>
      <c r="C276" s="276">
        <v>2700</v>
      </c>
    </row>
    <row r="277" spans="1:3" s="199" customFormat="1" hidden="1" outlineLevel="1" x14ac:dyDescent="0.35">
      <c r="A277" s="212"/>
      <c r="B277" s="224" t="s">
        <v>523</v>
      </c>
      <c r="C277" s="276">
        <v>800</v>
      </c>
    </row>
    <row r="278" spans="1:3" s="199" customFormat="1" ht="36" hidden="1" outlineLevel="1" x14ac:dyDescent="0.35">
      <c r="A278" s="212"/>
      <c r="B278" s="224" t="s">
        <v>16</v>
      </c>
      <c r="C278" s="276">
        <v>14000</v>
      </c>
    </row>
    <row r="279" spans="1:3" s="199" customFormat="1" ht="36" hidden="1" outlineLevel="1" x14ac:dyDescent="0.35">
      <c r="A279" s="212"/>
      <c r="B279" s="224" t="s">
        <v>184</v>
      </c>
      <c r="C279" s="276">
        <v>2000</v>
      </c>
    </row>
    <row r="280" spans="1:3" s="199" customFormat="1" ht="17.399999999999999" hidden="1" outlineLevel="1" x14ac:dyDescent="0.3">
      <c r="A280" s="214"/>
      <c r="B280" s="225" t="s">
        <v>63</v>
      </c>
      <c r="C280" s="278">
        <f>SUM(C274:C279)</f>
        <v>25180</v>
      </c>
    </row>
    <row r="281" spans="1:3" s="199" customFormat="1" ht="17.399999999999999" hidden="1" outlineLevel="1" x14ac:dyDescent="0.3">
      <c r="A281" s="211">
        <v>6</v>
      </c>
      <c r="B281" s="221" t="s">
        <v>36</v>
      </c>
      <c r="C281" s="277"/>
    </row>
    <row r="282" spans="1:3" s="199" customFormat="1" hidden="1" outlineLevel="1" x14ac:dyDescent="0.35">
      <c r="A282" s="215"/>
      <c r="B282" s="224" t="s">
        <v>185</v>
      </c>
      <c r="C282" s="276">
        <v>1848</v>
      </c>
    </row>
    <row r="283" spans="1:3" s="199" customFormat="1" hidden="1" outlineLevel="1" x14ac:dyDescent="0.35">
      <c r="A283" s="215"/>
      <c r="B283" s="224" t="s">
        <v>186</v>
      </c>
      <c r="C283" s="276">
        <v>3912</v>
      </c>
    </row>
    <row r="284" spans="1:3" s="199" customFormat="1" hidden="1" outlineLevel="1" x14ac:dyDescent="0.35">
      <c r="A284" s="215"/>
      <c r="B284" s="224" t="s">
        <v>187</v>
      </c>
      <c r="C284" s="276">
        <v>2495</v>
      </c>
    </row>
    <row r="285" spans="1:3" s="199" customFormat="1" hidden="1" outlineLevel="1" x14ac:dyDescent="0.35">
      <c r="A285" s="215"/>
      <c r="B285" s="224" t="s">
        <v>201</v>
      </c>
      <c r="C285" s="276">
        <v>1500</v>
      </c>
    </row>
    <row r="286" spans="1:3" s="199" customFormat="1" ht="17.399999999999999" hidden="1" outlineLevel="1" x14ac:dyDescent="0.3">
      <c r="A286" s="214"/>
      <c r="B286" s="225" t="s">
        <v>61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38</v>
      </c>
      <c r="C287" s="279"/>
    </row>
    <row r="288" spans="1:3" s="199" customFormat="1" ht="36" hidden="1" outlineLevel="1" x14ac:dyDescent="0.35">
      <c r="A288" s="212"/>
      <c r="B288" s="224" t="s">
        <v>202</v>
      </c>
      <c r="C288" s="276">
        <v>5000</v>
      </c>
    </row>
    <row r="289" spans="1:3" s="199" customFormat="1" ht="36" hidden="1" outlineLevel="1" x14ac:dyDescent="0.35">
      <c r="A289" s="212"/>
      <c r="B289" s="224" t="s">
        <v>668</v>
      </c>
      <c r="C289" s="276">
        <v>1000</v>
      </c>
    </row>
    <row r="290" spans="1:3" s="199" customFormat="1" hidden="1" outlineLevel="1" x14ac:dyDescent="0.35">
      <c r="A290" s="213"/>
      <c r="B290" s="224" t="s">
        <v>669</v>
      </c>
      <c r="C290" s="276">
        <v>3000</v>
      </c>
    </row>
    <row r="291" spans="1:3" s="199" customFormat="1" hidden="1" outlineLevel="1" x14ac:dyDescent="0.35">
      <c r="A291" s="213"/>
      <c r="B291" s="224" t="s">
        <v>670</v>
      </c>
      <c r="C291" s="276">
        <v>22000</v>
      </c>
    </row>
    <row r="292" spans="1:3" s="199" customFormat="1" ht="17.399999999999999" hidden="1" outlineLevel="1" x14ac:dyDescent="0.3">
      <c r="A292" s="214"/>
      <c r="B292" s="225" t="s">
        <v>61</v>
      </c>
      <c r="C292" s="278">
        <f>SUM(C288:C291)</f>
        <v>31000</v>
      </c>
    </row>
    <row r="293" spans="1:3" s="199" customFormat="1" ht="17.399999999999999" hidden="1" outlineLevel="1" x14ac:dyDescent="0.3">
      <c r="A293" s="211">
        <v>8</v>
      </c>
      <c r="B293" s="221" t="s">
        <v>39</v>
      </c>
      <c r="C293" s="277"/>
    </row>
    <row r="294" spans="1:3" s="199" customFormat="1" hidden="1" outlineLevel="1" x14ac:dyDescent="0.35">
      <c r="A294" s="212"/>
      <c r="B294" s="224" t="s">
        <v>618</v>
      </c>
      <c r="C294" s="276">
        <v>8881</v>
      </c>
    </row>
    <row r="295" spans="1:3" s="199" customFormat="1" hidden="1" outlineLevel="1" x14ac:dyDescent="0.35">
      <c r="A295" s="212"/>
      <c r="B295" s="224" t="s">
        <v>671</v>
      </c>
      <c r="C295" s="276">
        <v>20000</v>
      </c>
    </row>
    <row r="296" spans="1:3" s="199" customFormat="1" hidden="1" outlineLevel="1" x14ac:dyDescent="0.35">
      <c r="A296" s="212"/>
      <c r="B296" s="224" t="s">
        <v>348</v>
      </c>
      <c r="C296" s="276">
        <v>12329</v>
      </c>
    </row>
    <row r="297" spans="1:3" s="199" customFormat="1" ht="36" hidden="1" outlineLevel="1" x14ac:dyDescent="0.35">
      <c r="A297" s="212"/>
      <c r="B297" s="224" t="s">
        <v>349</v>
      </c>
      <c r="C297" s="276">
        <v>1255</v>
      </c>
    </row>
    <row r="298" spans="1:3" s="199" customFormat="1" hidden="1" outlineLevel="1" x14ac:dyDescent="0.35">
      <c r="A298" s="212"/>
      <c r="B298" s="224" t="s">
        <v>350</v>
      </c>
      <c r="C298" s="276">
        <v>4500</v>
      </c>
    </row>
    <row r="299" spans="1:3" s="199" customFormat="1" hidden="1" outlineLevel="1" x14ac:dyDescent="0.35">
      <c r="A299" s="212"/>
      <c r="B299" s="224" t="s">
        <v>351</v>
      </c>
      <c r="C299" s="276">
        <v>800</v>
      </c>
    </row>
    <row r="300" spans="1:3" s="199" customFormat="1" hidden="1" outlineLevel="1" x14ac:dyDescent="0.35">
      <c r="A300" s="212"/>
      <c r="B300" s="224" t="s">
        <v>352</v>
      </c>
      <c r="C300" s="276">
        <v>500</v>
      </c>
    </row>
    <row r="301" spans="1:3" s="199" customFormat="1" hidden="1" outlineLevel="1" x14ac:dyDescent="0.35">
      <c r="A301" s="212"/>
      <c r="B301" s="225" t="s">
        <v>61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40</v>
      </c>
      <c r="C302" s="279"/>
    </row>
    <row r="303" spans="1:3" s="199" customFormat="1" hidden="1" outlineLevel="1" x14ac:dyDescent="0.35">
      <c r="A303" s="212"/>
      <c r="B303" s="227" t="s">
        <v>353</v>
      </c>
      <c r="C303" s="276">
        <v>2000</v>
      </c>
    </row>
    <row r="304" spans="1:3" s="199" customFormat="1" hidden="1" outlineLevel="1" x14ac:dyDescent="0.35">
      <c r="A304" s="212"/>
      <c r="B304" s="225" t="s">
        <v>61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t="17.399999999999999" hidden="1" outlineLevel="1" x14ac:dyDescent="0.3">
      <c r="A306" s="216"/>
      <c r="B306" s="231" t="s">
        <v>355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t="17.399999999999999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ht="17.399999999999999" collapsed="1" x14ac:dyDescent="0.3">
      <c r="A314" s="488" t="s">
        <v>492</v>
      </c>
      <c r="B314" s="488"/>
      <c r="C314" s="488"/>
      <c r="D314" s="202"/>
      <c r="E314" s="202"/>
      <c r="F314" s="202"/>
      <c r="G314" s="202"/>
      <c r="H314" s="202"/>
      <c r="I314" s="202"/>
    </row>
    <row r="315" spans="1:9" s="207" customFormat="1" ht="17.399999999999999" x14ac:dyDescent="0.3">
      <c r="A315" s="211">
        <v>1</v>
      </c>
      <c r="B315" s="220" t="s">
        <v>53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410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ht="17.399999999999999" x14ac:dyDescent="0.3">
      <c r="A319" s="216"/>
      <c r="B319" s="245" t="s">
        <v>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ht="17.399999999999999" x14ac:dyDescent="0.3">
      <c r="A320" s="211">
        <v>2</v>
      </c>
      <c r="B320" s="221" t="s">
        <v>55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5">
      <c r="A321" s="212"/>
      <c r="B321" s="242" t="s">
        <v>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ht="17.399999999999999" x14ac:dyDescent="0.3">
      <c r="A322" s="214"/>
      <c r="B322" s="223" t="s">
        <v>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54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5">
      <c r="A324" s="215"/>
      <c r="B324" s="242" t="s">
        <v>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5">
      <c r="A325" s="215"/>
      <c r="B325" s="242" t="s">
        <v>635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5">
      <c r="A326" s="215"/>
      <c r="B326" s="242" t="s">
        <v>636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5">
      <c r="A327" s="215"/>
      <c r="B327" s="242" t="s">
        <v>637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6" x14ac:dyDescent="0.35">
      <c r="A328" s="215"/>
      <c r="B328" s="242" t="s">
        <v>638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ht="17.399999999999999" x14ac:dyDescent="0.3">
      <c r="A329" s="216"/>
      <c r="B329" s="223" t="s">
        <v>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639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5">
      <c r="A331" s="215"/>
      <c r="B331" s="242" t="s">
        <v>640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6" x14ac:dyDescent="0.35">
      <c r="A332" s="215"/>
      <c r="B332" s="242" t="s">
        <v>641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5">
      <c r="A333" s="215"/>
      <c r="B333" s="242" t="s">
        <v>642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5">
      <c r="A334" s="215"/>
      <c r="B334" s="242" t="s">
        <v>225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226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5">
      <c r="A336" s="212"/>
      <c r="B336" s="242" t="s">
        <v>224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ht="17.399999999999999" x14ac:dyDescent="0.3">
      <c r="A337" s="214"/>
      <c r="B337" s="223" t="s">
        <v>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ht="17.399999999999999" x14ac:dyDescent="0.3">
      <c r="A338" s="211">
        <v>5</v>
      </c>
      <c r="B338" s="221" t="s">
        <v>57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ht="17.399999999999999" x14ac:dyDescent="0.3">
      <c r="A341" s="214"/>
      <c r="B341" s="223" t="s">
        <v>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24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5">
      <c r="A343" s="212"/>
      <c r="B343" s="242" t="s">
        <v>148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5">
      <c r="A344" s="212"/>
      <c r="B344" s="242" t="s">
        <v>149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ht="17.399999999999999" x14ac:dyDescent="0.3">
      <c r="A345" s="214"/>
      <c r="B345" s="223" t="s">
        <v>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25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5">
      <c r="A347" s="212"/>
      <c r="B347" s="242" t="s">
        <v>150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5">
      <c r="A348" s="212"/>
      <c r="B348" s="242" t="s">
        <v>151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5">
      <c r="A349" s="212"/>
      <c r="B349" s="242" t="s">
        <v>152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5">
      <c r="A350" s="212"/>
      <c r="B350" s="242" t="s">
        <v>181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6" x14ac:dyDescent="0.35">
      <c r="A351" s="212"/>
      <c r="B351" s="242" t="s">
        <v>227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ht="17.399999999999999" x14ac:dyDescent="0.3">
      <c r="A352" s="214"/>
      <c r="B352" s="223" t="s">
        <v>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29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5">
      <c r="A354" s="212"/>
      <c r="B354" s="242" t="s">
        <v>228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5">
      <c r="A355" s="212"/>
      <c r="B355" s="242" t="s">
        <v>229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5">
      <c r="A356" s="212"/>
      <c r="B356" s="242" t="s">
        <v>193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ht="17.399999999999999" x14ac:dyDescent="0.3">
      <c r="A357" s="214"/>
      <c r="B357" s="223" t="s">
        <v>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ht="17.399999999999999" x14ac:dyDescent="0.3">
      <c r="A358" s="211">
        <v>9</v>
      </c>
      <c r="B358" s="221" t="s">
        <v>577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580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581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582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ht="17.399999999999999" x14ac:dyDescent="0.3">
      <c r="A365" s="214"/>
      <c r="B365" s="223" t="s">
        <v>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31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5">
      <c r="A367" s="212"/>
      <c r="B367" s="242" t="s">
        <v>364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5">
      <c r="A368" s="212"/>
      <c r="B368" s="242" t="s">
        <v>365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5">
      <c r="A369" s="212"/>
      <c r="B369" s="242" t="s">
        <v>155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5">
      <c r="A370" s="212"/>
      <c r="B370" s="242" t="s">
        <v>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5">
      <c r="A371" s="212"/>
      <c r="B371" s="242" t="s">
        <v>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5">
      <c r="A372" s="212"/>
      <c r="B372" s="242" t="s">
        <v>128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ht="17.399999999999999" x14ac:dyDescent="0.3">
      <c r="A373" s="214"/>
      <c r="B373" s="223" t="s">
        <v>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129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5">
      <c r="A375" s="212"/>
      <c r="B375" s="242" t="s">
        <v>130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5">
      <c r="A376" s="212"/>
      <c r="B376" s="242" t="s">
        <v>131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ht="17.399999999999999" x14ac:dyDescent="0.3">
      <c r="A377" s="214"/>
      <c r="B377" s="223" t="s">
        <v>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33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5">
      <c r="A379" s="212"/>
      <c r="B379" s="242" t="s">
        <v>132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5">
      <c r="A380" s="212"/>
      <c r="B380" s="242" t="s">
        <v>133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5">
      <c r="A381" s="212"/>
      <c r="B381" s="242" t="s">
        <v>134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6" x14ac:dyDescent="0.35">
      <c r="A382" s="212"/>
      <c r="B382" s="242" t="s">
        <v>135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ht="17.399999999999999" x14ac:dyDescent="0.3">
      <c r="A383" s="214"/>
      <c r="B383" s="223" t="s">
        <v>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578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5">
      <c r="A385" s="212"/>
      <c r="B385" s="242" t="s">
        <v>358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ht="17.399999999999999" x14ac:dyDescent="0.3">
      <c r="A386" s="214"/>
      <c r="B386" s="223" t="s">
        <v>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579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6" x14ac:dyDescent="0.35">
      <c r="A388" s="212"/>
      <c r="B388" s="242" t="s">
        <v>656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5">
      <c r="A389" s="212"/>
      <c r="B389" s="242" t="s">
        <v>383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5">
      <c r="A390" s="212"/>
      <c r="B390" s="242" t="s">
        <v>384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5">
      <c r="A391" s="212"/>
      <c r="B391" s="242" t="s">
        <v>385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5">
      <c r="A392" s="212"/>
      <c r="B392" s="242" t="s">
        <v>386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6" x14ac:dyDescent="0.35">
      <c r="A393" s="212"/>
      <c r="B393" s="242" t="s">
        <v>387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5">
      <c r="A394" s="212"/>
      <c r="B394" s="242" t="s">
        <v>388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5">
      <c r="A395" s="212"/>
      <c r="B395" s="242" t="s">
        <v>389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ht="17.399999999999999" x14ac:dyDescent="0.3">
      <c r="A396" s="214"/>
      <c r="B396" s="223" t="s">
        <v>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ht="17.399999999999999" x14ac:dyDescent="0.3">
      <c r="A397" s="211">
        <v>15</v>
      </c>
      <c r="B397" s="221" t="s">
        <v>36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5">
      <c r="A398" s="212"/>
      <c r="B398" s="242" t="s">
        <v>397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6" x14ac:dyDescent="0.35">
      <c r="A399" s="212"/>
      <c r="B399" s="242" t="s">
        <v>398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6" x14ac:dyDescent="0.35">
      <c r="A400" s="212"/>
      <c r="B400" s="242" t="s">
        <v>378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5">
      <c r="A401" s="212"/>
      <c r="B401" s="242" t="s">
        <v>575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5">
      <c r="A402" s="212"/>
      <c r="B402" s="242" t="s">
        <v>468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5">
      <c r="A403" s="212"/>
      <c r="B403" s="242" t="s">
        <v>469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5">
      <c r="A404" s="212"/>
      <c r="B404" s="242" t="s">
        <v>470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5">
      <c r="A405" s="212"/>
      <c r="B405" s="242" t="s">
        <v>471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5">
      <c r="A406" s="212"/>
      <c r="B406" s="242" t="s">
        <v>472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6" x14ac:dyDescent="0.35">
      <c r="A407" s="212"/>
      <c r="B407" s="242" t="s">
        <v>473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ht="17.399999999999999" x14ac:dyDescent="0.3">
      <c r="A408" s="214"/>
      <c r="B408" s="223" t="s">
        <v>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ht="17.399999999999999" x14ac:dyDescent="0.3">
      <c r="A409" s="211"/>
      <c r="B409" s="221" t="s">
        <v>510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5">
      <c r="A410" s="212"/>
      <c r="B410" s="242" t="s">
        <v>474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5">
      <c r="A411" s="212"/>
      <c r="B411" s="242" t="s">
        <v>475</v>
      </c>
      <c r="C411" s="318">
        <v>1200</v>
      </c>
    </row>
    <row r="412" spans="1:129" s="199" customFormat="1" x14ac:dyDescent="0.35">
      <c r="A412" s="212"/>
      <c r="B412" s="242" t="s">
        <v>476</v>
      </c>
      <c r="C412" s="318">
        <v>100</v>
      </c>
    </row>
    <row r="413" spans="1:129" s="199" customFormat="1" x14ac:dyDescent="0.35">
      <c r="A413" s="212"/>
      <c r="B413" s="242" t="s">
        <v>477</v>
      </c>
      <c r="C413" s="318">
        <v>4900</v>
      </c>
    </row>
    <row r="414" spans="1:129" s="199" customFormat="1" x14ac:dyDescent="0.35">
      <c r="A414" s="212"/>
      <c r="B414" s="242" t="s">
        <v>478</v>
      </c>
      <c r="C414" s="318">
        <v>1500</v>
      </c>
    </row>
    <row r="415" spans="1:129" s="199" customFormat="1" ht="39" customHeight="1" x14ac:dyDescent="0.35">
      <c r="A415" s="212"/>
      <c r="B415" s="242" t="s">
        <v>479</v>
      </c>
      <c r="C415" s="318">
        <v>1700</v>
      </c>
    </row>
    <row r="416" spans="1:129" s="199" customFormat="1" x14ac:dyDescent="0.35">
      <c r="A416" s="212"/>
      <c r="B416" s="242" t="s">
        <v>480</v>
      </c>
      <c r="C416" s="318">
        <v>1400</v>
      </c>
    </row>
    <row r="417" spans="1:3" s="199" customFormat="1" ht="17.399999999999999" x14ac:dyDescent="0.3">
      <c r="A417" s="214"/>
      <c r="B417" s="223" t="s">
        <v>63</v>
      </c>
      <c r="C417" s="287">
        <f>SUM(C410:C416)</f>
        <v>13800</v>
      </c>
    </row>
    <row r="418" spans="1:3" s="199" customFormat="1" ht="17.399999999999999" x14ac:dyDescent="0.3">
      <c r="A418" s="218">
        <v>16</v>
      </c>
      <c r="B418" s="236" t="s">
        <v>38</v>
      </c>
      <c r="C418" s="291"/>
    </row>
    <row r="419" spans="1:3" s="199" customFormat="1" x14ac:dyDescent="0.35">
      <c r="A419" s="212"/>
      <c r="B419" s="242" t="s">
        <v>481</v>
      </c>
      <c r="C419" s="318">
        <v>10000</v>
      </c>
    </row>
    <row r="420" spans="1:3" s="200" customFormat="1" x14ac:dyDescent="0.35">
      <c r="A420" s="212"/>
      <c r="B420" s="242" t="s">
        <v>482</v>
      </c>
      <c r="C420" s="318">
        <v>1800</v>
      </c>
    </row>
    <row r="421" spans="1:3" s="200" customFormat="1" x14ac:dyDescent="0.35">
      <c r="A421" s="212"/>
      <c r="B421" s="242" t="s">
        <v>377</v>
      </c>
      <c r="C421" s="318">
        <v>1300</v>
      </c>
    </row>
    <row r="422" spans="1:3" s="200" customFormat="1" x14ac:dyDescent="0.35">
      <c r="A422" s="212"/>
      <c r="B422" s="242" t="s">
        <v>565</v>
      </c>
      <c r="C422" s="318">
        <v>11000</v>
      </c>
    </row>
    <row r="423" spans="1:3" s="200" customFormat="1" x14ac:dyDescent="0.35">
      <c r="A423" s="212"/>
      <c r="B423" s="242" t="s">
        <v>72</v>
      </c>
      <c r="C423" s="318">
        <v>1500</v>
      </c>
    </row>
    <row r="424" spans="1:3" s="200" customFormat="1" ht="17.399999999999999" x14ac:dyDescent="0.3">
      <c r="A424" s="214"/>
      <c r="B424" s="223" t="s">
        <v>63</v>
      </c>
      <c r="C424" s="287">
        <f>SUM(C419:C423)</f>
        <v>25600</v>
      </c>
    </row>
    <row r="425" spans="1:3" s="200" customFormat="1" ht="17.399999999999999" x14ac:dyDescent="0.3">
      <c r="A425" s="219">
        <v>17</v>
      </c>
      <c r="B425" s="236" t="s">
        <v>39</v>
      </c>
      <c r="C425" s="292"/>
    </row>
    <row r="426" spans="1:3" s="200" customFormat="1" x14ac:dyDescent="0.35">
      <c r="A426" s="215"/>
      <c r="B426" s="242" t="s">
        <v>73</v>
      </c>
      <c r="C426" s="319">
        <v>13500</v>
      </c>
    </row>
    <row r="427" spans="1:3" s="200" customFormat="1" x14ac:dyDescent="0.35">
      <c r="A427" s="215"/>
      <c r="B427" s="242" t="s">
        <v>74</v>
      </c>
      <c r="C427" s="319">
        <v>12000</v>
      </c>
    </row>
    <row r="428" spans="1:3" s="200" customFormat="1" x14ac:dyDescent="0.35">
      <c r="A428" s="215"/>
      <c r="B428" s="242" t="s">
        <v>75</v>
      </c>
      <c r="C428" s="319">
        <v>17000</v>
      </c>
    </row>
    <row r="429" spans="1:3" s="200" customFormat="1" x14ac:dyDescent="0.35">
      <c r="A429" s="215"/>
      <c r="B429" s="242" t="s">
        <v>76</v>
      </c>
      <c r="C429" s="319">
        <v>2643</v>
      </c>
    </row>
    <row r="430" spans="1:3" s="200" customFormat="1" x14ac:dyDescent="0.3">
      <c r="A430" s="214"/>
      <c r="B430" s="242" t="s">
        <v>77</v>
      </c>
      <c r="C430" s="318">
        <v>1500</v>
      </c>
    </row>
    <row r="431" spans="1:3" s="200" customFormat="1" ht="17.399999999999999" x14ac:dyDescent="0.3">
      <c r="A431" s="214"/>
      <c r="B431" s="246" t="s">
        <v>63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40</v>
      </c>
      <c r="C432" s="288"/>
    </row>
    <row r="433" spans="1:3" s="200" customFormat="1" x14ac:dyDescent="0.35">
      <c r="A433" s="212"/>
      <c r="B433" s="242" t="s">
        <v>78</v>
      </c>
      <c r="C433" s="286">
        <v>2000</v>
      </c>
    </row>
    <row r="434" spans="1:3" s="200" customFormat="1" x14ac:dyDescent="0.35">
      <c r="A434" s="212"/>
      <c r="B434" s="242" t="s">
        <v>79</v>
      </c>
      <c r="C434" s="286">
        <v>1500</v>
      </c>
    </row>
    <row r="435" spans="1:3" s="200" customFormat="1" ht="36" x14ac:dyDescent="0.35">
      <c r="A435" s="212"/>
      <c r="B435" s="242" t="s">
        <v>248</v>
      </c>
      <c r="C435" s="286">
        <v>6000</v>
      </c>
    </row>
    <row r="436" spans="1:3" s="200" customFormat="1" x14ac:dyDescent="0.35">
      <c r="A436" s="212"/>
      <c r="B436" s="242" t="s">
        <v>249</v>
      </c>
      <c r="C436" s="286">
        <v>400</v>
      </c>
    </row>
    <row r="437" spans="1:3" s="200" customFormat="1" x14ac:dyDescent="0.35">
      <c r="A437" s="212"/>
      <c r="B437" s="242" t="s">
        <v>250</v>
      </c>
      <c r="C437" s="286">
        <v>300</v>
      </c>
    </row>
    <row r="438" spans="1:3" s="200" customFormat="1" x14ac:dyDescent="0.35">
      <c r="A438" s="212"/>
      <c r="B438" s="242" t="s">
        <v>251</v>
      </c>
      <c r="C438" s="286">
        <v>4500</v>
      </c>
    </row>
    <row r="439" spans="1:3" s="200" customFormat="1" x14ac:dyDescent="0.35">
      <c r="A439" s="212"/>
      <c r="B439" s="242" t="s">
        <v>252</v>
      </c>
      <c r="C439" s="286">
        <v>400</v>
      </c>
    </row>
    <row r="440" spans="1:3" s="200" customFormat="1" x14ac:dyDescent="0.35">
      <c r="A440" s="212"/>
      <c r="B440" s="242" t="s">
        <v>253</v>
      </c>
      <c r="C440" s="286">
        <v>6000</v>
      </c>
    </row>
    <row r="441" spans="1:3" s="200" customFormat="1" x14ac:dyDescent="0.35">
      <c r="A441" s="212"/>
      <c r="B441" s="242" t="s">
        <v>254</v>
      </c>
      <c r="C441" s="286">
        <v>900</v>
      </c>
    </row>
    <row r="442" spans="1:3" s="200" customFormat="1" x14ac:dyDescent="0.35">
      <c r="A442" s="212"/>
      <c r="B442" s="242" t="s">
        <v>665</v>
      </c>
      <c r="C442" s="286">
        <v>300</v>
      </c>
    </row>
    <row r="443" spans="1:3" s="200" customFormat="1" x14ac:dyDescent="0.35">
      <c r="A443" s="212"/>
      <c r="B443" s="242" t="s">
        <v>230</v>
      </c>
      <c r="C443" s="286">
        <v>350</v>
      </c>
    </row>
    <row r="444" spans="1:3" s="200" customFormat="1" x14ac:dyDescent="0.35">
      <c r="A444" s="212"/>
      <c r="B444" s="242" t="s">
        <v>231</v>
      </c>
      <c r="C444" s="286">
        <v>600</v>
      </c>
    </row>
    <row r="445" spans="1:3" s="200" customFormat="1" x14ac:dyDescent="0.35">
      <c r="A445" s="212"/>
      <c r="B445" s="242" t="s">
        <v>232</v>
      </c>
      <c r="C445" s="286">
        <v>4000</v>
      </c>
    </row>
    <row r="446" spans="1:3" s="200" customFormat="1" x14ac:dyDescent="0.35">
      <c r="A446" s="212"/>
      <c r="B446" s="242" t="s">
        <v>233</v>
      </c>
      <c r="C446" s="286">
        <v>500</v>
      </c>
    </row>
    <row r="447" spans="1:3" s="200" customFormat="1" ht="36" x14ac:dyDescent="0.35">
      <c r="A447" s="212"/>
      <c r="B447" s="242" t="s">
        <v>392</v>
      </c>
      <c r="C447" s="286">
        <v>8000</v>
      </c>
    </row>
    <row r="448" spans="1:3" s="200" customFormat="1" ht="17.399999999999999" x14ac:dyDescent="0.3">
      <c r="A448" s="214"/>
      <c r="B448" s="223" t="s">
        <v>63</v>
      </c>
      <c r="C448" s="287">
        <f>SUM(C433:C447)</f>
        <v>35750</v>
      </c>
    </row>
    <row r="449" spans="1:3" s="200" customFormat="1" ht="17.399999999999999" x14ac:dyDescent="0.3">
      <c r="A449" s="214"/>
      <c r="B449" s="225" t="s">
        <v>493</v>
      </c>
      <c r="C449" s="287">
        <f>C448+C431+C424+C417+C408+C396+C386+C383+C377+C373+C365+C357+C352+C345+C341+C337+C329+C322+C319</f>
        <v>350818</v>
      </c>
    </row>
    <row r="450" spans="1:3" s="200" customFormat="1" ht="17.399999999999999" hidden="1" outlineLevel="1" x14ac:dyDescent="0.3">
      <c r="A450" s="214"/>
      <c r="B450" s="225"/>
      <c r="C450" s="287"/>
    </row>
    <row r="451" spans="1:3" s="200" customFormat="1" ht="17.399999999999999" hidden="1" outlineLevel="1" x14ac:dyDescent="0.3">
      <c r="A451" s="489" t="s">
        <v>394</v>
      </c>
      <c r="B451" s="489"/>
      <c r="C451" s="489"/>
    </row>
    <row r="452" spans="1:3" s="200" customFormat="1" ht="17.399999999999999" hidden="1" outlineLevel="1" x14ac:dyDescent="0.3">
      <c r="A452" s="211">
        <v>1</v>
      </c>
      <c r="B452" s="220" t="s">
        <v>53</v>
      </c>
      <c r="C452" s="285"/>
    </row>
    <row r="453" spans="1:3" s="200" customFormat="1" hidden="1" outlineLevel="1" x14ac:dyDescent="0.3">
      <c r="A453" s="216"/>
      <c r="B453" s="227" t="s">
        <v>395</v>
      </c>
      <c r="C453" s="289">
        <v>7000</v>
      </c>
    </row>
    <row r="454" spans="1:3" s="200" customFormat="1" ht="17.399999999999999" hidden="1" outlineLevel="1" x14ac:dyDescent="0.3">
      <c r="A454" s="216"/>
      <c r="B454" s="235" t="s">
        <v>63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54</v>
      </c>
      <c r="C455" s="288"/>
    </row>
    <row r="456" spans="1:3" s="200" customFormat="1" hidden="1" outlineLevel="1" x14ac:dyDescent="0.35">
      <c r="A456" s="215"/>
      <c r="B456" s="227" t="s">
        <v>396</v>
      </c>
      <c r="C456" s="289">
        <v>4100</v>
      </c>
    </row>
    <row r="457" spans="1:3" s="200" customFormat="1" hidden="1" outlineLevel="1" x14ac:dyDescent="0.35">
      <c r="A457" s="215"/>
      <c r="B457" s="227" t="s">
        <v>635</v>
      </c>
      <c r="C457" s="289">
        <v>700</v>
      </c>
    </row>
    <row r="458" spans="1:3" s="200" customFormat="1" hidden="1" outlineLevel="1" x14ac:dyDescent="0.35">
      <c r="A458" s="215"/>
      <c r="B458" s="227" t="s">
        <v>636</v>
      </c>
      <c r="C458" s="289">
        <v>700</v>
      </c>
    </row>
    <row r="459" spans="1:3" s="200" customFormat="1" hidden="1" outlineLevel="1" x14ac:dyDescent="0.35">
      <c r="A459" s="215"/>
      <c r="B459" s="227" t="s">
        <v>637</v>
      </c>
      <c r="C459" s="289">
        <v>4000</v>
      </c>
    </row>
    <row r="460" spans="1:3" s="200" customFormat="1" ht="36" hidden="1" outlineLevel="1" x14ac:dyDescent="0.35">
      <c r="A460" s="215"/>
      <c r="B460" s="227" t="s">
        <v>638</v>
      </c>
      <c r="C460" s="289">
        <v>2500</v>
      </c>
    </row>
    <row r="461" spans="1:3" s="200" customFormat="1" hidden="1" outlineLevel="1" x14ac:dyDescent="0.35">
      <c r="A461" s="215"/>
      <c r="B461" s="225" t="s">
        <v>63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639</v>
      </c>
      <c r="C462" s="288"/>
    </row>
    <row r="463" spans="1:3" s="200" customFormat="1" ht="36" hidden="1" outlineLevel="1" x14ac:dyDescent="0.35">
      <c r="A463" s="215"/>
      <c r="B463" s="227" t="s">
        <v>467</v>
      </c>
      <c r="C463" s="289">
        <v>500</v>
      </c>
    </row>
    <row r="464" spans="1:3" s="200" customFormat="1" ht="36" hidden="1" outlineLevel="1" x14ac:dyDescent="0.35">
      <c r="A464" s="215"/>
      <c r="B464" s="227" t="s">
        <v>622</v>
      </c>
      <c r="C464" s="289">
        <v>5000</v>
      </c>
    </row>
    <row r="465" spans="1:3" s="200" customFormat="1" ht="17.399999999999999" hidden="1" outlineLevel="1" x14ac:dyDescent="0.3">
      <c r="A465" s="214"/>
      <c r="B465" s="225" t="s">
        <v>63</v>
      </c>
      <c r="C465" s="287">
        <f>SUM(C463:C464)</f>
        <v>5500</v>
      </c>
    </row>
    <row r="466" spans="1:3" s="200" customFormat="1" ht="17.399999999999999" hidden="1" outlineLevel="1" x14ac:dyDescent="0.3">
      <c r="A466" s="211">
        <v>4</v>
      </c>
      <c r="B466" s="221" t="s">
        <v>57</v>
      </c>
      <c r="C466" s="285"/>
    </row>
    <row r="467" spans="1:3" s="200" customFormat="1" hidden="1" outlineLevel="1" x14ac:dyDescent="0.3">
      <c r="A467" s="214"/>
      <c r="B467" s="227" t="s">
        <v>623</v>
      </c>
      <c r="C467" s="286">
        <v>1500</v>
      </c>
    </row>
    <row r="468" spans="1:3" s="200" customFormat="1" hidden="1" outlineLevel="1" x14ac:dyDescent="0.3">
      <c r="A468" s="214"/>
      <c r="B468" s="227" t="s">
        <v>624</v>
      </c>
      <c r="C468" s="286">
        <v>15000</v>
      </c>
    </row>
    <row r="469" spans="1:3" s="200" customFormat="1" ht="36" hidden="1" outlineLevel="1" x14ac:dyDescent="0.3">
      <c r="A469" s="214"/>
      <c r="B469" s="227" t="s">
        <v>332</v>
      </c>
      <c r="C469" s="286">
        <v>500</v>
      </c>
    </row>
    <row r="470" spans="1:3" s="200" customFormat="1" hidden="1" outlineLevel="1" x14ac:dyDescent="0.3">
      <c r="A470" s="214"/>
      <c r="B470" s="227" t="s">
        <v>503</v>
      </c>
      <c r="C470" s="286">
        <v>16000</v>
      </c>
    </row>
    <row r="471" spans="1:3" s="200" customFormat="1" ht="36" hidden="1" outlineLevel="1" x14ac:dyDescent="0.3">
      <c r="A471" s="214"/>
      <c r="B471" s="227" t="s">
        <v>504</v>
      </c>
      <c r="C471" s="286">
        <v>2500</v>
      </c>
    </row>
    <row r="472" spans="1:3" s="200" customFormat="1" ht="17.399999999999999" hidden="1" outlineLevel="1" x14ac:dyDescent="0.3">
      <c r="A472" s="214"/>
      <c r="B472" s="225" t="s">
        <v>63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24</v>
      </c>
      <c r="C473" s="288"/>
    </row>
    <row r="474" spans="1:3" s="200" customFormat="1" hidden="1" outlineLevel="1" x14ac:dyDescent="0.35">
      <c r="A474" s="212"/>
      <c r="B474" s="227" t="s">
        <v>505</v>
      </c>
      <c r="C474" s="286">
        <v>16000</v>
      </c>
    </row>
    <row r="475" spans="1:3" s="200" customFormat="1" ht="36" hidden="1" outlineLevel="1" x14ac:dyDescent="0.35">
      <c r="A475" s="212"/>
      <c r="B475" s="227" t="s">
        <v>506</v>
      </c>
      <c r="C475" s="286">
        <v>1800</v>
      </c>
    </row>
    <row r="476" spans="1:3" s="200" customFormat="1" ht="17.399999999999999" hidden="1" outlineLevel="1" x14ac:dyDescent="0.3">
      <c r="A476" s="214"/>
      <c r="B476" s="225" t="s">
        <v>63</v>
      </c>
      <c r="C476" s="287">
        <f>SUM(C474:C475)</f>
        <v>17800</v>
      </c>
    </row>
    <row r="477" spans="1:3" s="200" customFormat="1" ht="17.399999999999999" hidden="1" outlineLevel="1" x14ac:dyDescent="0.3">
      <c r="A477" s="211">
        <v>6</v>
      </c>
      <c r="B477" s="221" t="s">
        <v>577</v>
      </c>
      <c r="C477" s="285"/>
    </row>
    <row r="478" spans="1:3" s="200" customFormat="1" ht="36" hidden="1" outlineLevel="1" x14ac:dyDescent="0.3">
      <c r="A478" s="214"/>
      <c r="B478" s="227" t="s">
        <v>507</v>
      </c>
      <c r="C478" s="286">
        <v>1500</v>
      </c>
    </row>
    <row r="479" spans="1:3" s="200" customFormat="1" ht="36" hidden="1" outlineLevel="1" x14ac:dyDescent="0.3">
      <c r="A479" s="214"/>
      <c r="B479" s="227" t="s">
        <v>508</v>
      </c>
      <c r="C479" s="286">
        <v>19000</v>
      </c>
    </row>
    <row r="480" spans="1:3" s="200" customFormat="1" hidden="1" outlineLevel="1" x14ac:dyDescent="0.3">
      <c r="A480" s="214"/>
      <c r="B480" s="227" t="s">
        <v>509</v>
      </c>
      <c r="C480" s="286">
        <v>500</v>
      </c>
    </row>
    <row r="481" spans="1:3" s="200" customFormat="1" ht="36" hidden="1" outlineLevel="1" x14ac:dyDescent="0.3">
      <c r="A481" s="214"/>
      <c r="B481" s="227" t="s">
        <v>448</v>
      </c>
      <c r="C481" s="286">
        <v>2000</v>
      </c>
    </row>
    <row r="482" spans="1:3" s="200" customFormat="1" ht="36" hidden="1" outlineLevel="1" x14ac:dyDescent="0.3">
      <c r="A482" s="214"/>
      <c r="B482" s="227" t="s">
        <v>449</v>
      </c>
      <c r="C482" s="286">
        <v>1000</v>
      </c>
    </row>
    <row r="483" spans="1:3" s="200" customFormat="1" ht="17.399999999999999" hidden="1" outlineLevel="1" x14ac:dyDescent="0.3">
      <c r="A483" s="214"/>
      <c r="B483" s="225" t="s">
        <v>63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31</v>
      </c>
      <c r="C484" s="288"/>
    </row>
    <row r="485" spans="1:3" s="200" customFormat="1" hidden="1" outlineLevel="1" x14ac:dyDescent="0.35">
      <c r="A485" s="212"/>
      <c r="B485" s="227" t="s">
        <v>450</v>
      </c>
      <c r="C485" s="286">
        <v>2500</v>
      </c>
    </row>
    <row r="486" spans="1:3" s="200" customFormat="1" hidden="1" outlineLevel="1" x14ac:dyDescent="0.35">
      <c r="A486" s="212"/>
      <c r="B486" s="227" t="s">
        <v>451</v>
      </c>
      <c r="C486" s="286">
        <v>400</v>
      </c>
    </row>
    <row r="487" spans="1:3" s="200" customFormat="1" ht="17.399999999999999" hidden="1" outlineLevel="1" x14ac:dyDescent="0.3">
      <c r="A487" s="214"/>
      <c r="B487" s="225" t="s">
        <v>63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129</v>
      </c>
      <c r="C488" s="288"/>
    </row>
    <row r="489" spans="1:3" s="200" customFormat="1" hidden="1" outlineLevel="1" x14ac:dyDescent="0.35">
      <c r="A489" s="212"/>
      <c r="B489" s="227" t="s">
        <v>452</v>
      </c>
      <c r="C489" s="286">
        <v>200</v>
      </c>
    </row>
    <row r="490" spans="1:3" s="200" customFormat="1" ht="36" hidden="1" outlineLevel="1" x14ac:dyDescent="0.35">
      <c r="A490" s="212"/>
      <c r="B490" s="227" t="s">
        <v>453</v>
      </c>
      <c r="C490" s="286">
        <v>3000</v>
      </c>
    </row>
    <row r="491" spans="1:3" s="200" customFormat="1" hidden="1" outlineLevel="1" x14ac:dyDescent="0.35">
      <c r="A491" s="212"/>
      <c r="B491" s="227" t="s">
        <v>454</v>
      </c>
      <c r="C491" s="286">
        <v>500</v>
      </c>
    </row>
    <row r="492" spans="1:3" s="200" customFormat="1" ht="17.399999999999999" hidden="1" outlineLevel="1" x14ac:dyDescent="0.3">
      <c r="A492" s="214"/>
      <c r="B492" s="225" t="s">
        <v>63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33</v>
      </c>
      <c r="C493" s="288"/>
    </row>
    <row r="494" spans="1:3" s="200" customFormat="1" hidden="1" outlineLevel="1" x14ac:dyDescent="0.35">
      <c r="A494" s="212"/>
      <c r="B494" s="227" t="s">
        <v>455</v>
      </c>
      <c r="C494" s="286">
        <v>16000</v>
      </c>
    </row>
    <row r="495" spans="1:3" s="200" customFormat="1" ht="17.399999999999999" hidden="1" outlineLevel="1" x14ac:dyDescent="0.3">
      <c r="A495" s="214"/>
      <c r="B495" s="225" t="s">
        <v>63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578</v>
      </c>
      <c r="C496" s="288"/>
    </row>
    <row r="497" spans="1:3" s="200" customFormat="1" hidden="1" outlineLevel="1" x14ac:dyDescent="0.35">
      <c r="A497" s="212"/>
      <c r="B497" s="227" t="s">
        <v>446</v>
      </c>
      <c r="C497" s="286">
        <v>450</v>
      </c>
    </row>
    <row r="498" spans="1:3" s="200" customFormat="1" ht="36" hidden="1" outlineLevel="1" x14ac:dyDescent="0.35">
      <c r="A498" s="212"/>
      <c r="B498" s="227" t="s">
        <v>447</v>
      </c>
      <c r="C498" s="286">
        <v>900</v>
      </c>
    </row>
    <row r="499" spans="1:3" s="200" customFormat="1" ht="36" hidden="1" outlineLevel="1" x14ac:dyDescent="0.35">
      <c r="A499" s="212"/>
      <c r="B499" s="227" t="s">
        <v>91</v>
      </c>
      <c r="C499" s="286">
        <v>14000</v>
      </c>
    </row>
    <row r="500" spans="1:3" s="200" customFormat="1" ht="17.399999999999999" hidden="1" outlineLevel="1" x14ac:dyDescent="0.3">
      <c r="A500" s="214"/>
      <c r="B500" s="225" t="s">
        <v>63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579</v>
      </c>
      <c r="C501" s="288"/>
    </row>
    <row r="502" spans="1:3" s="200" customFormat="1" hidden="1" outlineLevel="1" x14ac:dyDescent="0.35">
      <c r="A502" s="212"/>
      <c r="B502" s="227" t="s">
        <v>92</v>
      </c>
      <c r="C502" s="286">
        <v>10000</v>
      </c>
    </row>
    <row r="503" spans="1:3" s="200" customFormat="1" hidden="1" outlineLevel="1" x14ac:dyDescent="0.35">
      <c r="A503" s="212"/>
      <c r="B503" s="227" t="s">
        <v>93</v>
      </c>
      <c r="C503" s="286">
        <v>1500</v>
      </c>
    </row>
    <row r="504" spans="1:3" s="200" customFormat="1" hidden="1" outlineLevel="1" x14ac:dyDescent="0.35">
      <c r="A504" s="212"/>
      <c r="B504" s="227" t="s">
        <v>94</v>
      </c>
      <c r="C504" s="286">
        <v>12000</v>
      </c>
    </row>
    <row r="505" spans="1:3" s="200" customFormat="1" hidden="1" outlineLevel="1" x14ac:dyDescent="0.35">
      <c r="A505" s="212"/>
      <c r="B505" s="227" t="s">
        <v>95</v>
      </c>
      <c r="C505" s="286">
        <v>1800</v>
      </c>
    </row>
    <row r="506" spans="1:3" s="200" customFormat="1" ht="17.399999999999999" hidden="1" outlineLevel="1" x14ac:dyDescent="0.3">
      <c r="A506" s="214"/>
      <c r="B506" s="225" t="s">
        <v>63</v>
      </c>
      <c r="C506" s="287">
        <f>SUM(C502:C505)</f>
        <v>25300</v>
      </c>
    </row>
    <row r="507" spans="1:3" s="200" customFormat="1" ht="17.399999999999999" hidden="1" outlineLevel="1" x14ac:dyDescent="0.3">
      <c r="A507" s="211">
        <v>12</v>
      </c>
      <c r="B507" s="221" t="s">
        <v>510</v>
      </c>
      <c r="C507" s="285"/>
    </row>
    <row r="508" spans="1:3" s="200" customFormat="1" hidden="1" outlineLevel="1" x14ac:dyDescent="0.35">
      <c r="A508" s="212"/>
      <c r="B508" s="227" t="s">
        <v>96</v>
      </c>
      <c r="C508" s="286">
        <v>1445</v>
      </c>
    </row>
    <row r="509" spans="1:3" s="200" customFormat="1" ht="17.399999999999999" hidden="1" outlineLevel="1" x14ac:dyDescent="0.3">
      <c r="A509" s="214"/>
      <c r="B509" s="225" t="s">
        <v>63</v>
      </c>
      <c r="C509" s="287">
        <f>SUM(C508:C508)</f>
        <v>1445</v>
      </c>
    </row>
    <row r="510" spans="1:3" s="200" customFormat="1" ht="17.399999999999999" hidden="1" outlineLevel="1" x14ac:dyDescent="0.3">
      <c r="A510" s="218"/>
      <c r="B510" s="236" t="s">
        <v>38</v>
      </c>
      <c r="C510" s="291"/>
    </row>
    <row r="511" spans="1:3" s="200" customFormat="1" hidden="1" outlineLevel="1" x14ac:dyDescent="0.35">
      <c r="A511" s="212"/>
      <c r="B511" s="227" t="s">
        <v>97</v>
      </c>
      <c r="C511" s="286">
        <v>10000</v>
      </c>
    </row>
    <row r="512" spans="1:3" s="200" customFormat="1" ht="17.399999999999999" hidden="1" outlineLevel="1" x14ac:dyDescent="0.3">
      <c r="A512" s="214"/>
      <c r="B512" s="225" t="s">
        <v>63</v>
      </c>
      <c r="C512" s="287">
        <f>SUM(C511:C511)</f>
        <v>10000</v>
      </c>
    </row>
    <row r="513" spans="1:3" s="200" customFormat="1" ht="17.399999999999999" hidden="1" outlineLevel="1" x14ac:dyDescent="0.3">
      <c r="A513" s="219">
        <v>13</v>
      </c>
      <c r="B513" s="236" t="s">
        <v>39</v>
      </c>
      <c r="C513" s="292"/>
    </row>
    <row r="514" spans="1:3" s="200" customFormat="1" ht="36" hidden="1" outlineLevel="1" x14ac:dyDescent="0.3">
      <c r="A514" s="214"/>
      <c r="B514" s="227" t="s">
        <v>98</v>
      </c>
      <c r="C514" s="286">
        <v>1000</v>
      </c>
    </row>
    <row r="515" spans="1:3" s="200" customFormat="1" ht="17.399999999999999" hidden="1" outlineLevel="1" x14ac:dyDescent="0.3">
      <c r="A515" s="214"/>
      <c r="B515" s="230" t="s">
        <v>63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40</v>
      </c>
      <c r="C516" s="288"/>
    </row>
    <row r="517" spans="1:3" s="200" customFormat="1" hidden="1" outlineLevel="1" x14ac:dyDescent="0.35">
      <c r="A517" s="212"/>
      <c r="B517" s="227" t="s">
        <v>419</v>
      </c>
      <c r="C517" s="286">
        <v>300</v>
      </c>
    </row>
    <row r="518" spans="1:3" s="200" customFormat="1" hidden="1" outlineLevel="1" x14ac:dyDescent="0.35">
      <c r="A518" s="212"/>
      <c r="B518" s="227" t="s">
        <v>420</v>
      </c>
      <c r="C518" s="286">
        <v>5500</v>
      </c>
    </row>
    <row r="519" spans="1:3" s="200" customFormat="1" hidden="1" outlineLevel="1" x14ac:dyDescent="0.35">
      <c r="A519" s="212"/>
      <c r="B519" s="227" t="s">
        <v>421</v>
      </c>
      <c r="C519" s="286">
        <v>1800</v>
      </c>
    </row>
    <row r="520" spans="1:3" s="200" customFormat="1" ht="17.399999999999999" hidden="1" outlineLevel="1" x14ac:dyDescent="0.3">
      <c r="A520" s="214"/>
      <c r="B520" s="225" t="s">
        <v>63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511</v>
      </c>
      <c r="C521" s="288"/>
    </row>
    <row r="522" spans="1:3" s="200" customFormat="1" hidden="1" outlineLevel="1" x14ac:dyDescent="0.35">
      <c r="A522" s="212"/>
      <c r="B522" s="227" t="s">
        <v>422</v>
      </c>
      <c r="C522" s="286">
        <v>60</v>
      </c>
    </row>
    <row r="523" spans="1:3" s="200" customFormat="1" hidden="1" outlineLevel="1" x14ac:dyDescent="0.35">
      <c r="A523" s="212"/>
      <c r="B523" s="227" t="s">
        <v>423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63</v>
      </c>
      <c r="C524" s="287">
        <f>SUM(C522:C523)</f>
        <v>210</v>
      </c>
    </row>
    <row r="525" spans="1:3" s="200" customFormat="1" ht="34.65" hidden="1" customHeight="1" outlineLevel="1" x14ac:dyDescent="0.3">
      <c r="A525" s="214"/>
      <c r="B525" s="225" t="s">
        <v>424</v>
      </c>
      <c r="C525" s="287">
        <f>C524+C520+C515+C512+C509+C506+C500+C495+C492+C487+C483+C476+C472+C465+C461+C454</f>
        <v>185305</v>
      </c>
    </row>
    <row r="526" spans="1:3" s="200" customFormat="1" ht="17.399999999999999" hidden="1" outlineLevel="1" x14ac:dyDescent="0.3">
      <c r="A526" s="214"/>
      <c r="B526" s="225" t="s">
        <v>425</v>
      </c>
      <c r="C526" s="287">
        <f>C525+C449</f>
        <v>536123</v>
      </c>
    </row>
    <row r="527" spans="1:3" s="200" customFormat="1" ht="17.399999999999999" hidden="1" outlineLevel="1" x14ac:dyDescent="0.3">
      <c r="A527" s="214"/>
      <c r="B527" s="225"/>
      <c r="C527" s="287"/>
    </row>
    <row r="528" spans="1:3" s="200" customFormat="1" ht="17.399999999999999" hidden="1" outlineLevel="1" x14ac:dyDescent="0.3">
      <c r="A528" s="490" t="s">
        <v>483</v>
      </c>
      <c r="B528" s="490"/>
      <c r="C528" s="490"/>
    </row>
    <row r="529" spans="1:3" s="200" customFormat="1" ht="17.399999999999999" hidden="1" outlineLevel="1" x14ac:dyDescent="0.3">
      <c r="A529" s="211">
        <v>1</v>
      </c>
      <c r="B529" s="221" t="s">
        <v>31</v>
      </c>
      <c r="C529" s="277"/>
    </row>
    <row r="530" spans="1:3" s="200" customFormat="1" hidden="1" outlineLevel="1" x14ac:dyDescent="0.35">
      <c r="A530" s="212"/>
      <c r="B530" s="224" t="s">
        <v>484</v>
      </c>
      <c r="C530" s="276">
        <v>10900</v>
      </c>
    </row>
    <row r="531" spans="1:3" s="200" customFormat="1" hidden="1" outlineLevel="1" x14ac:dyDescent="0.35">
      <c r="A531" s="212"/>
      <c r="B531" s="224" t="s">
        <v>485</v>
      </c>
      <c r="C531" s="276">
        <v>500</v>
      </c>
    </row>
    <row r="532" spans="1:3" s="200" customFormat="1" ht="17.399999999999999" hidden="1" outlineLevel="1" x14ac:dyDescent="0.3">
      <c r="A532" s="214"/>
      <c r="B532" s="225" t="s">
        <v>486</v>
      </c>
      <c r="C532" s="278">
        <f>SUM(C530:C531)</f>
        <v>11400</v>
      </c>
    </row>
    <row r="533" spans="1:3" s="200" customFormat="1" ht="17.399999999999999" hidden="1" outlineLevel="1" x14ac:dyDescent="0.3">
      <c r="A533" s="220">
        <v>2</v>
      </c>
      <c r="B533" s="221" t="s">
        <v>511</v>
      </c>
      <c r="C533" s="277"/>
    </row>
    <row r="534" spans="1:3" s="200" customFormat="1" ht="36" hidden="1" outlineLevel="1" x14ac:dyDescent="0.3">
      <c r="A534" s="214"/>
      <c r="B534" s="224" t="s">
        <v>487</v>
      </c>
      <c r="C534" s="276">
        <v>16000</v>
      </c>
    </row>
    <row r="535" spans="1:3" s="200" customFormat="1" ht="17.399999999999999" hidden="1" outlineLevel="1" x14ac:dyDescent="0.3">
      <c r="A535" s="214"/>
      <c r="B535" s="225" t="s">
        <v>63</v>
      </c>
      <c r="C535" s="278">
        <f>SUM(C534)</f>
        <v>16000</v>
      </c>
    </row>
    <row r="536" spans="1:3" s="200" customFormat="1" ht="17.399999999999999" hidden="1" outlineLevel="1" x14ac:dyDescent="0.3">
      <c r="A536" s="214"/>
      <c r="B536" s="225" t="s">
        <v>488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495</v>
      </c>
      <c r="C537" s="278">
        <f>C449+C251+C115</f>
        <v>817275</v>
      </c>
    </row>
    <row r="538" spans="1:3" x14ac:dyDescent="0.35">
      <c r="A538" s="91"/>
      <c r="B538" s="237"/>
    </row>
    <row r="539" spans="1:3" x14ac:dyDescent="0.35">
      <c r="A539" s="91"/>
      <c r="B539" s="237"/>
    </row>
    <row r="540" spans="1:3" x14ac:dyDescent="0.35">
      <c r="A540" s="91"/>
      <c r="B540" s="237"/>
    </row>
    <row r="541" spans="1:3" x14ac:dyDescent="0.35">
      <c r="A541" s="91"/>
      <c r="B541" s="237"/>
    </row>
    <row r="542" spans="1:3" x14ac:dyDescent="0.35">
      <c r="A542" s="91"/>
      <c r="B542" s="237"/>
    </row>
    <row r="543" spans="1:3" x14ac:dyDescent="0.35">
      <c r="A543" s="91"/>
      <c r="B543" s="237"/>
    </row>
    <row r="544" spans="1:3" x14ac:dyDescent="0.35">
      <c r="A544" s="91"/>
      <c r="B544" s="237"/>
    </row>
    <row r="545" spans="1:2" x14ac:dyDescent="0.35">
      <c r="A545" s="91"/>
      <c r="B545" s="237"/>
    </row>
    <row r="546" spans="1:2" x14ac:dyDescent="0.35">
      <c r="A546" s="91"/>
      <c r="B546" s="237"/>
    </row>
    <row r="547" spans="1:2" x14ac:dyDescent="0.35">
      <c r="A547" s="91"/>
      <c r="B547" s="237"/>
    </row>
    <row r="548" spans="1:2" x14ac:dyDescent="0.35">
      <c r="A548" s="91"/>
      <c r="B548" s="237"/>
    </row>
    <row r="549" spans="1:2" x14ac:dyDescent="0.35">
      <c r="A549" s="91"/>
      <c r="B549" s="237"/>
    </row>
    <row r="550" spans="1:2" x14ac:dyDescent="0.35">
      <c r="A550" s="91"/>
      <c r="B550" s="237"/>
    </row>
    <row r="551" spans="1:2" x14ac:dyDescent="0.35">
      <c r="A551" s="91"/>
      <c r="B551" s="237"/>
    </row>
    <row r="552" spans="1:2" x14ac:dyDescent="0.35">
      <c r="A552" s="91"/>
      <c r="B552" s="237"/>
    </row>
    <row r="553" spans="1:2" x14ac:dyDescent="0.35">
      <c r="A553" s="91"/>
      <c r="B553" s="237"/>
    </row>
    <row r="554" spans="1:2" x14ac:dyDescent="0.35">
      <c r="A554" s="91"/>
      <c r="B554" s="237"/>
    </row>
    <row r="555" spans="1:2" x14ac:dyDescent="0.35">
      <c r="A555" s="91"/>
      <c r="B555" s="237"/>
    </row>
    <row r="556" spans="1:2" x14ac:dyDescent="0.35">
      <c r="A556" s="91"/>
      <c r="B556" s="237"/>
    </row>
    <row r="557" spans="1:2" x14ac:dyDescent="0.35">
      <c r="A557" s="91"/>
      <c r="B557" s="237"/>
    </row>
    <row r="558" spans="1:2" x14ac:dyDescent="0.35">
      <c r="A558" s="91"/>
      <c r="B558" s="237"/>
    </row>
    <row r="559" spans="1:2" x14ac:dyDescent="0.35">
      <c r="A559" s="91"/>
      <c r="B559" s="237"/>
    </row>
    <row r="560" spans="1:2" x14ac:dyDescent="0.35">
      <c r="A560" s="91"/>
      <c r="B560" s="237"/>
    </row>
    <row r="561" spans="1:2" x14ac:dyDescent="0.35">
      <c r="A561" s="91"/>
      <c r="B561" s="237"/>
    </row>
    <row r="562" spans="1:2" x14ac:dyDescent="0.35">
      <c r="A562" s="91"/>
      <c r="B562" s="237"/>
    </row>
    <row r="563" spans="1:2" x14ac:dyDescent="0.35">
      <c r="A563" s="91"/>
      <c r="B563" s="237"/>
    </row>
    <row r="564" spans="1:2" x14ac:dyDescent="0.35">
      <c r="A564" s="91"/>
      <c r="B564" s="237"/>
    </row>
    <row r="565" spans="1:2" x14ac:dyDescent="0.35">
      <c r="A565" s="91"/>
      <c r="B565" s="237"/>
    </row>
    <row r="566" spans="1:2" x14ac:dyDescent="0.35">
      <c r="A566" s="91"/>
      <c r="B566" s="237"/>
    </row>
    <row r="567" spans="1:2" x14ac:dyDescent="0.35">
      <c r="A567" s="91"/>
      <c r="B567" s="237"/>
    </row>
    <row r="568" spans="1:2" x14ac:dyDescent="0.35">
      <c r="A568" s="91"/>
      <c r="B568" s="237"/>
    </row>
    <row r="569" spans="1:2" x14ac:dyDescent="0.35">
      <c r="A569" s="91"/>
      <c r="B569" s="237"/>
    </row>
    <row r="570" spans="1:2" x14ac:dyDescent="0.35">
      <c r="A570" s="91"/>
      <c r="B570" s="237"/>
    </row>
    <row r="571" spans="1:2" x14ac:dyDescent="0.35">
      <c r="A571" s="91"/>
      <c r="B571" s="237"/>
    </row>
    <row r="572" spans="1:2" x14ac:dyDescent="0.35">
      <c r="A572" s="91"/>
      <c r="B572" s="237"/>
    </row>
    <row r="573" spans="1:2" x14ac:dyDescent="0.35">
      <c r="A573" s="91"/>
      <c r="B573" s="237"/>
    </row>
    <row r="574" spans="1:2" x14ac:dyDescent="0.35">
      <c r="A574" s="91"/>
      <c r="B574" s="237"/>
    </row>
    <row r="575" spans="1:2" x14ac:dyDescent="0.35">
      <c r="A575" s="91"/>
      <c r="B575" s="237"/>
    </row>
    <row r="576" spans="1:2" x14ac:dyDescent="0.35">
      <c r="A576" s="91"/>
      <c r="B576" s="237"/>
    </row>
    <row r="577" spans="1:2" x14ac:dyDescent="0.35">
      <c r="A577" s="91"/>
      <c r="B577" s="237"/>
    </row>
    <row r="578" spans="1:2" x14ac:dyDescent="0.35">
      <c r="A578" s="91"/>
      <c r="B578" s="237"/>
    </row>
    <row r="579" spans="1:2" x14ac:dyDescent="0.35">
      <c r="A579" s="91"/>
      <c r="B579" s="237"/>
    </row>
    <row r="580" spans="1:2" x14ac:dyDescent="0.35">
      <c r="A580" s="91"/>
      <c r="B580" s="237"/>
    </row>
    <row r="581" spans="1:2" x14ac:dyDescent="0.35">
      <c r="A581" s="91"/>
      <c r="B581" s="237"/>
    </row>
    <row r="582" spans="1:2" x14ac:dyDescent="0.35">
      <c r="A582" s="91"/>
      <c r="B582" s="237"/>
    </row>
    <row r="583" spans="1:2" x14ac:dyDescent="0.35">
      <c r="A583" s="91"/>
      <c r="B583" s="237"/>
    </row>
    <row r="584" spans="1:2" x14ac:dyDescent="0.35">
      <c r="A584" s="91"/>
      <c r="B584" s="237"/>
    </row>
    <row r="585" spans="1:2" x14ac:dyDescent="0.35">
      <c r="A585" s="91"/>
      <c r="B585" s="237"/>
    </row>
    <row r="586" spans="1:2" x14ac:dyDescent="0.35">
      <c r="A586" s="91"/>
      <c r="B586" s="237"/>
    </row>
    <row r="587" spans="1:2" x14ac:dyDescent="0.35">
      <c r="A587" s="91"/>
      <c r="B587" s="237"/>
    </row>
    <row r="588" spans="1:2" x14ac:dyDescent="0.35">
      <c r="A588" s="91"/>
      <c r="B588" s="237"/>
    </row>
    <row r="589" spans="1:2" x14ac:dyDescent="0.35">
      <c r="A589" s="91"/>
      <c r="B589" s="237"/>
    </row>
    <row r="590" spans="1:2" x14ac:dyDescent="0.35">
      <c r="A590" s="91"/>
      <c r="B590" s="237"/>
    </row>
    <row r="591" spans="1:2" x14ac:dyDescent="0.35">
      <c r="A591" s="91"/>
      <c r="B591" s="237"/>
    </row>
    <row r="592" spans="1:2" x14ac:dyDescent="0.35">
      <c r="A592" s="91"/>
      <c r="B592" s="237"/>
    </row>
    <row r="593" spans="1:2" x14ac:dyDescent="0.35">
      <c r="A593" s="91"/>
      <c r="B593" s="237"/>
    </row>
    <row r="594" spans="1:2" x14ac:dyDescent="0.35">
      <c r="A594" s="91"/>
      <c r="B594" s="237"/>
    </row>
    <row r="595" spans="1:2" x14ac:dyDescent="0.35">
      <c r="A595" s="91"/>
      <c r="B595" s="237"/>
    </row>
    <row r="596" spans="1:2" x14ac:dyDescent="0.35">
      <c r="A596" s="91"/>
      <c r="B596" s="237"/>
    </row>
    <row r="597" spans="1:2" x14ac:dyDescent="0.35">
      <c r="A597" s="91"/>
      <c r="B597" s="237"/>
    </row>
    <row r="598" spans="1:2" x14ac:dyDescent="0.35">
      <c r="A598" s="91"/>
      <c r="B598" s="237"/>
    </row>
    <row r="599" spans="1:2" x14ac:dyDescent="0.35">
      <c r="A599" s="91"/>
      <c r="B599" s="237"/>
    </row>
    <row r="600" spans="1:2" x14ac:dyDescent="0.35">
      <c r="A600" s="91"/>
      <c r="B600" s="237"/>
    </row>
    <row r="601" spans="1:2" x14ac:dyDescent="0.35">
      <c r="A601" s="91"/>
      <c r="B601" s="237"/>
    </row>
    <row r="602" spans="1:2" x14ac:dyDescent="0.35">
      <c r="A602" s="91"/>
      <c r="B602" s="237"/>
    </row>
    <row r="603" spans="1:2" x14ac:dyDescent="0.35">
      <c r="A603" s="91"/>
      <c r="B603" s="237"/>
    </row>
    <row r="604" spans="1:2" x14ac:dyDescent="0.35">
      <c r="A604" s="91"/>
      <c r="B604" s="237"/>
    </row>
    <row r="605" spans="1:2" x14ac:dyDescent="0.35">
      <c r="A605" s="91"/>
      <c r="B605" s="237"/>
    </row>
    <row r="606" spans="1:2" x14ac:dyDescent="0.35">
      <c r="A606" s="91"/>
      <c r="B606" s="237"/>
    </row>
    <row r="607" spans="1:2" x14ac:dyDescent="0.35">
      <c r="A607" s="91"/>
      <c r="B607" s="237"/>
    </row>
    <row r="608" spans="1:2" x14ac:dyDescent="0.35">
      <c r="A608" s="91"/>
      <c r="B608" s="237"/>
    </row>
    <row r="609" spans="1:2" x14ac:dyDescent="0.35">
      <c r="A609" s="91"/>
      <c r="B609" s="237"/>
    </row>
    <row r="610" spans="1:2" x14ac:dyDescent="0.35">
      <c r="A610" s="91"/>
      <c r="B610" s="237"/>
    </row>
    <row r="611" spans="1:2" x14ac:dyDescent="0.35">
      <c r="A611" s="91"/>
      <c r="B611" s="237"/>
    </row>
    <row r="612" spans="1:2" x14ac:dyDescent="0.35">
      <c r="A612" s="91"/>
      <c r="B612" s="237"/>
    </row>
    <row r="613" spans="1:2" x14ac:dyDescent="0.35">
      <c r="A613" s="91"/>
      <c r="B613" s="237"/>
    </row>
    <row r="614" spans="1:2" x14ac:dyDescent="0.35">
      <c r="A614" s="91"/>
      <c r="B614" s="237"/>
    </row>
    <row r="615" spans="1:2" x14ac:dyDescent="0.35">
      <c r="A615" s="91"/>
      <c r="B615" s="237"/>
    </row>
    <row r="616" spans="1:2" x14ac:dyDescent="0.35">
      <c r="A616" s="91"/>
      <c r="B616" s="237"/>
    </row>
    <row r="617" spans="1:2" x14ac:dyDescent="0.35">
      <c r="A617" s="91"/>
      <c r="B617" s="237"/>
    </row>
    <row r="618" spans="1:2" x14ac:dyDescent="0.35">
      <c r="A618" s="91"/>
      <c r="B618" s="237"/>
    </row>
    <row r="619" spans="1:2" x14ac:dyDescent="0.35">
      <c r="A619" s="91"/>
      <c r="B619" s="237"/>
    </row>
    <row r="620" spans="1:2" x14ac:dyDescent="0.35">
      <c r="A620" s="91"/>
      <c r="B620" s="237"/>
    </row>
    <row r="621" spans="1:2" x14ac:dyDescent="0.35">
      <c r="A621" s="91"/>
      <c r="B621" s="237"/>
    </row>
    <row r="622" spans="1:2" x14ac:dyDescent="0.35">
      <c r="A622" s="91"/>
      <c r="B622" s="237"/>
    </row>
    <row r="623" spans="1:2" x14ac:dyDescent="0.35">
      <c r="A623" s="91"/>
      <c r="B623" s="237"/>
    </row>
    <row r="624" spans="1:2" x14ac:dyDescent="0.35">
      <c r="A624" s="91"/>
      <c r="B624" s="237"/>
    </row>
    <row r="625" spans="1:2" x14ac:dyDescent="0.35">
      <c r="A625" s="91"/>
      <c r="B625" s="237"/>
    </row>
    <row r="626" spans="1:2" x14ac:dyDescent="0.35">
      <c r="A626" s="91"/>
      <c r="B626" s="237"/>
    </row>
    <row r="627" spans="1:2" x14ac:dyDescent="0.35">
      <c r="A627" s="91"/>
      <c r="B627" s="237"/>
    </row>
    <row r="628" spans="1:2" x14ac:dyDescent="0.35">
      <c r="A628" s="91"/>
      <c r="B628" s="237"/>
    </row>
    <row r="629" spans="1:2" x14ac:dyDescent="0.35">
      <c r="A629" s="91"/>
      <c r="B629" s="237"/>
    </row>
    <row r="630" spans="1:2" x14ac:dyDescent="0.35">
      <c r="A630" s="91"/>
      <c r="B630" s="237"/>
    </row>
    <row r="631" spans="1:2" x14ac:dyDescent="0.35">
      <c r="A631" s="91"/>
      <c r="B631" s="237"/>
    </row>
    <row r="632" spans="1:2" x14ac:dyDescent="0.35">
      <c r="A632" s="91"/>
      <c r="B632" s="237"/>
    </row>
    <row r="633" spans="1:2" x14ac:dyDescent="0.35">
      <c r="A633" s="91"/>
      <c r="B633" s="237"/>
    </row>
    <row r="634" spans="1:2" x14ac:dyDescent="0.35">
      <c r="A634" s="91"/>
      <c r="B634" s="237"/>
    </row>
    <row r="635" spans="1:2" x14ac:dyDescent="0.35">
      <c r="A635" s="91"/>
      <c r="B635" s="237"/>
    </row>
    <row r="636" spans="1:2" x14ac:dyDescent="0.35">
      <c r="A636" s="91"/>
      <c r="B636" s="237"/>
    </row>
    <row r="637" spans="1:2" x14ac:dyDescent="0.35">
      <c r="A637" s="91"/>
      <c r="B637" s="237"/>
    </row>
    <row r="638" spans="1:2" x14ac:dyDescent="0.35">
      <c r="A638" s="91"/>
      <c r="B638" s="237"/>
    </row>
    <row r="639" spans="1:2" x14ac:dyDescent="0.35">
      <c r="A639" s="91"/>
      <c r="B639" s="237"/>
    </row>
    <row r="640" spans="1:2" x14ac:dyDescent="0.35">
      <c r="A640" s="91"/>
      <c r="B640" s="237"/>
    </row>
    <row r="641" spans="1:2" x14ac:dyDescent="0.35">
      <c r="A641" s="91"/>
      <c r="B641" s="237"/>
    </row>
    <row r="642" spans="1:2" x14ac:dyDescent="0.35">
      <c r="A642" s="91"/>
      <c r="B642" s="237"/>
    </row>
    <row r="643" spans="1:2" x14ac:dyDescent="0.35">
      <c r="A643" s="91"/>
      <c r="B643" s="237"/>
    </row>
    <row r="644" spans="1:2" x14ac:dyDescent="0.35">
      <c r="A644" s="91"/>
      <c r="B644" s="237"/>
    </row>
    <row r="645" spans="1:2" x14ac:dyDescent="0.35">
      <c r="A645" s="91"/>
      <c r="B645" s="237"/>
    </row>
    <row r="646" spans="1:2" x14ac:dyDescent="0.35">
      <c r="A646" s="91"/>
      <c r="B646" s="237"/>
    </row>
    <row r="647" spans="1:2" x14ac:dyDescent="0.35">
      <c r="A647" s="91"/>
      <c r="B647" s="237"/>
    </row>
    <row r="648" spans="1:2" x14ac:dyDescent="0.35">
      <c r="A648" s="91"/>
      <c r="B648" s="237"/>
    </row>
    <row r="649" spans="1:2" x14ac:dyDescent="0.35">
      <c r="A649" s="91"/>
      <c r="B649" s="237"/>
    </row>
    <row r="650" spans="1:2" x14ac:dyDescent="0.35">
      <c r="A650" s="91"/>
      <c r="B650" s="237"/>
    </row>
    <row r="651" spans="1:2" x14ac:dyDescent="0.35">
      <c r="A651" s="91"/>
      <c r="B651" s="237"/>
    </row>
    <row r="652" spans="1:2" x14ac:dyDescent="0.35">
      <c r="A652" s="91"/>
      <c r="B652" s="237"/>
    </row>
    <row r="653" spans="1:2" x14ac:dyDescent="0.35">
      <c r="A653" s="91"/>
      <c r="B653" s="237"/>
    </row>
    <row r="654" spans="1:2" x14ac:dyDescent="0.35">
      <c r="A654" s="91"/>
      <c r="B654" s="237"/>
    </row>
    <row r="655" spans="1:2" x14ac:dyDescent="0.35">
      <c r="A655" s="91"/>
      <c r="B655" s="237"/>
    </row>
    <row r="656" spans="1:2" x14ac:dyDescent="0.35">
      <c r="A656" s="91"/>
      <c r="B656" s="237"/>
    </row>
    <row r="657" spans="1:2" x14ac:dyDescent="0.35">
      <c r="A657" s="91"/>
      <c r="B657" s="237"/>
    </row>
    <row r="658" spans="1:2" x14ac:dyDescent="0.35">
      <c r="A658" s="91"/>
      <c r="B658" s="237"/>
    </row>
    <row r="659" spans="1:2" x14ac:dyDescent="0.35">
      <c r="A659" s="91"/>
      <c r="B659" s="237"/>
    </row>
    <row r="660" spans="1:2" x14ac:dyDescent="0.35">
      <c r="A660" s="91"/>
      <c r="B660" s="237"/>
    </row>
    <row r="661" spans="1:2" x14ac:dyDescent="0.35">
      <c r="A661" s="91"/>
      <c r="B661" s="237"/>
    </row>
    <row r="662" spans="1:2" x14ac:dyDescent="0.35">
      <c r="A662" s="91"/>
      <c r="B662" s="237"/>
    </row>
    <row r="663" spans="1:2" x14ac:dyDescent="0.35">
      <c r="A663" s="91"/>
      <c r="B663" s="237"/>
    </row>
    <row r="664" spans="1:2" x14ac:dyDescent="0.35">
      <c r="A664" s="91"/>
      <c r="B664" s="237"/>
    </row>
    <row r="665" spans="1:2" x14ac:dyDescent="0.35">
      <c r="A665" s="91"/>
      <c r="B665" s="237"/>
    </row>
    <row r="666" spans="1:2" x14ac:dyDescent="0.35">
      <c r="A666" s="91"/>
      <c r="B666" s="237"/>
    </row>
    <row r="667" spans="1:2" x14ac:dyDescent="0.35">
      <c r="A667" s="91"/>
      <c r="B667" s="237"/>
    </row>
    <row r="668" spans="1:2" x14ac:dyDescent="0.35">
      <c r="A668" s="91"/>
      <c r="B668" s="237"/>
    </row>
    <row r="669" spans="1:2" x14ac:dyDescent="0.35">
      <c r="A669" s="91"/>
      <c r="B669" s="237"/>
    </row>
    <row r="670" spans="1:2" x14ac:dyDescent="0.35">
      <c r="A670" s="91"/>
      <c r="B670" s="237"/>
    </row>
    <row r="671" spans="1:2" x14ac:dyDescent="0.35">
      <c r="A671" s="91"/>
      <c r="B671" s="237"/>
    </row>
    <row r="672" spans="1:2" x14ac:dyDescent="0.35">
      <c r="A672" s="91"/>
      <c r="B672" s="237"/>
    </row>
    <row r="673" spans="1:2" x14ac:dyDescent="0.35">
      <c r="A673" s="91"/>
      <c r="B673" s="237"/>
    </row>
    <row r="674" spans="1:2" x14ac:dyDescent="0.35">
      <c r="A674" s="91"/>
      <c r="B674" s="237"/>
    </row>
    <row r="675" spans="1:2" x14ac:dyDescent="0.35">
      <c r="A675" s="91"/>
      <c r="B675" s="237"/>
    </row>
    <row r="676" spans="1:2" x14ac:dyDescent="0.35">
      <c r="A676" s="91"/>
      <c r="B676" s="237"/>
    </row>
    <row r="677" spans="1:2" x14ac:dyDescent="0.35">
      <c r="A677" s="91"/>
      <c r="B677" s="237"/>
    </row>
    <row r="678" spans="1:2" x14ac:dyDescent="0.35">
      <c r="A678" s="91"/>
      <c r="B678" s="237"/>
    </row>
    <row r="679" spans="1:2" x14ac:dyDescent="0.35">
      <c r="A679" s="91"/>
      <c r="B679" s="237"/>
    </row>
    <row r="680" spans="1:2" x14ac:dyDescent="0.35">
      <c r="A680" s="91"/>
      <c r="B680" s="237"/>
    </row>
    <row r="681" spans="1:2" x14ac:dyDescent="0.35">
      <c r="A681" s="91"/>
      <c r="B681" s="237"/>
    </row>
    <row r="682" spans="1:2" x14ac:dyDescent="0.35">
      <c r="A682" s="91"/>
      <c r="B682" s="237"/>
    </row>
    <row r="683" spans="1:2" x14ac:dyDescent="0.35">
      <c r="A683" s="91"/>
      <c r="B683" s="237"/>
    </row>
    <row r="684" spans="1:2" x14ac:dyDescent="0.35">
      <c r="A684" s="91"/>
      <c r="B684" s="237"/>
    </row>
    <row r="685" spans="1:2" x14ac:dyDescent="0.35">
      <c r="A685" s="91"/>
      <c r="B685" s="237"/>
    </row>
    <row r="686" spans="1:2" x14ac:dyDescent="0.35">
      <c r="A686" s="91"/>
      <c r="B686" s="237"/>
    </row>
    <row r="687" spans="1:2" x14ac:dyDescent="0.35">
      <c r="A687" s="91"/>
      <c r="B687" s="237"/>
    </row>
    <row r="688" spans="1:2" x14ac:dyDescent="0.35">
      <c r="A688" s="91"/>
      <c r="B688" s="237"/>
    </row>
    <row r="689" spans="1:2" x14ac:dyDescent="0.35">
      <c r="A689" s="91"/>
      <c r="B689" s="237"/>
    </row>
    <row r="690" spans="1:2" x14ac:dyDescent="0.35">
      <c r="A690" s="91"/>
      <c r="B690" s="237"/>
    </row>
    <row r="691" spans="1:2" x14ac:dyDescent="0.35">
      <c r="A691" s="91"/>
      <c r="B691" s="237"/>
    </row>
    <row r="692" spans="1:2" x14ac:dyDescent="0.35">
      <c r="A692" s="91"/>
      <c r="B692" s="237"/>
    </row>
    <row r="693" spans="1:2" x14ac:dyDescent="0.35">
      <c r="A693" s="91"/>
      <c r="B693" s="237"/>
    </row>
    <row r="694" spans="1:2" x14ac:dyDescent="0.35">
      <c r="A694" s="91"/>
      <c r="B694" s="237"/>
    </row>
    <row r="695" spans="1:2" x14ac:dyDescent="0.35">
      <c r="A695" s="91"/>
      <c r="B695" s="237"/>
    </row>
    <row r="696" spans="1:2" x14ac:dyDescent="0.35">
      <c r="A696" s="91"/>
      <c r="B696" s="237"/>
    </row>
    <row r="697" spans="1:2" x14ac:dyDescent="0.35">
      <c r="A697" s="91"/>
      <c r="B697" s="237"/>
    </row>
    <row r="698" spans="1:2" x14ac:dyDescent="0.35">
      <c r="A698" s="91"/>
      <c r="B698" s="237"/>
    </row>
    <row r="699" spans="1:2" x14ac:dyDescent="0.35">
      <c r="A699" s="91"/>
      <c r="B699" s="237"/>
    </row>
    <row r="700" spans="1:2" x14ac:dyDescent="0.35">
      <c r="A700" s="91"/>
      <c r="B700" s="237"/>
    </row>
    <row r="701" spans="1:2" x14ac:dyDescent="0.35">
      <c r="A701" s="91"/>
      <c r="B701" s="237"/>
    </row>
    <row r="702" spans="1:2" x14ac:dyDescent="0.35">
      <c r="A702" s="91"/>
      <c r="B702" s="237"/>
    </row>
    <row r="703" spans="1:2" x14ac:dyDescent="0.35">
      <c r="A703" s="91"/>
      <c r="B703" s="237"/>
    </row>
    <row r="704" spans="1:2" x14ac:dyDescent="0.35">
      <c r="A704" s="91"/>
      <c r="B704" s="237"/>
    </row>
    <row r="705" spans="1:2" x14ac:dyDescent="0.35">
      <c r="A705" s="91"/>
      <c r="B705" s="237"/>
    </row>
    <row r="706" spans="1:2" x14ac:dyDescent="0.35">
      <c r="A706" s="91"/>
      <c r="B706" s="237"/>
    </row>
    <row r="707" spans="1:2" x14ac:dyDescent="0.35">
      <c r="A707" s="91"/>
      <c r="B707" s="237"/>
    </row>
    <row r="708" spans="1:2" x14ac:dyDescent="0.35">
      <c r="A708" s="91"/>
      <c r="B708" s="237"/>
    </row>
    <row r="709" spans="1:2" x14ac:dyDescent="0.35">
      <c r="A709" s="91"/>
      <c r="B709" s="237"/>
    </row>
    <row r="710" spans="1:2" x14ac:dyDescent="0.35">
      <c r="A710" s="91"/>
      <c r="B710" s="237"/>
    </row>
    <row r="711" spans="1:2" x14ac:dyDescent="0.35">
      <c r="A711" s="91"/>
      <c r="B711" s="237"/>
    </row>
    <row r="712" spans="1:2" x14ac:dyDescent="0.35">
      <c r="A712" s="91"/>
      <c r="B712" s="237"/>
    </row>
    <row r="713" spans="1:2" x14ac:dyDescent="0.35">
      <c r="A713" s="91"/>
      <c r="B713" s="237"/>
    </row>
    <row r="714" spans="1:2" x14ac:dyDescent="0.35">
      <c r="A714" s="91"/>
      <c r="B714" s="237"/>
    </row>
    <row r="715" spans="1:2" x14ac:dyDescent="0.35">
      <c r="A715" s="91"/>
      <c r="B715" s="237"/>
    </row>
    <row r="716" spans="1:2" x14ac:dyDescent="0.35">
      <c r="A716" s="91"/>
      <c r="B716" s="237"/>
    </row>
    <row r="717" spans="1:2" x14ac:dyDescent="0.35">
      <c r="A717" s="91"/>
      <c r="B717" s="237"/>
    </row>
    <row r="718" spans="1:2" x14ac:dyDescent="0.35">
      <c r="A718" s="91"/>
      <c r="B718" s="237"/>
    </row>
    <row r="719" spans="1:2" x14ac:dyDescent="0.35">
      <c r="A719" s="91"/>
      <c r="B719" s="237"/>
    </row>
    <row r="720" spans="1:2" x14ac:dyDescent="0.35">
      <c r="A720" s="91"/>
      <c r="B720" s="237"/>
    </row>
    <row r="721" spans="1:2" x14ac:dyDescent="0.35">
      <c r="A721" s="91"/>
      <c r="B721" s="237"/>
    </row>
    <row r="722" spans="1:2" x14ac:dyDescent="0.35">
      <c r="A722" s="91"/>
      <c r="B722" s="237"/>
    </row>
    <row r="723" spans="1:2" x14ac:dyDescent="0.35">
      <c r="A723" s="91"/>
      <c r="B723" s="237"/>
    </row>
    <row r="724" spans="1:2" x14ac:dyDescent="0.35">
      <c r="A724" s="91"/>
      <c r="B724" s="237"/>
    </row>
    <row r="725" spans="1:2" x14ac:dyDescent="0.35">
      <c r="A725" s="91"/>
      <c r="B725" s="237"/>
    </row>
    <row r="726" spans="1:2" x14ac:dyDescent="0.35">
      <c r="A726" s="91"/>
      <c r="B726" s="237"/>
    </row>
    <row r="727" spans="1:2" x14ac:dyDescent="0.35">
      <c r="A727" s="91"/>
      <c r="B727" s="237"/>
    </row>
    <row r="728" spans="1:2" x14ac:dyDescent="0.35">
      <c r="A728" s="91"/>
      <c r="B728" s="237"/>
    </row>
    <row r="729" spans="1:2" x14ac:dyDescent="0.35">
      <c r="A729" s="91"/>
      <c r="B729" s="237"/>
    </row>
    <row r="730" spans="1:2" x14ac:dyDescent="0.35">
      <c r="A730" s="91"/>
      <c r="B730" s="237"/>
    </row>
    <row r="731" spans="1:2" x14ac:dyDescent="0.35">
      <c r="A731" s="91"/>
      <c r="B731" s="237"/>
    </row>
    <row r="732" spans="1:2" x14ac:dyDescent="0.35">
      <c r="A732" s="91"/>
      <c r="B732" s="237"/>
    </row>
    <row r="733" spans="1:2" x14ac:dyDescent="0.35">
      <c r="A733" s="91"/>
      <c r="B733" s="237"/>
    </row>
    <row r="734" spans="1:2" x14ac:dyDescent="0.35">
      <c r="A734" s="91"/>
      <c r="B734" s="237"/>
    </row>
    <row r="735" spans="1:2" x14ac:dyDescent="0.35">
      <c r="A735" s="91"/>
      <c r="B735" s="237"/>
    </row>
    <row r="736" spans="1:2" x14ac:dyDescent="0.35">
      <c r="A736" s="91"/>
      <c r="B736" s="237"/>
    </row>
    <row r="737" spans="1:2" x14ac:dyDescent="0.35">
      <c r="A737" s="91"/>
      <c r="B737" s="237"/>
    </row>
    <row r="738" spans="1:2" x14ac:dyDescent="0.35">
      <c r="A738" s="91"/>
      <c r="B738" s="237"/>
    </row>
    <row r="739" spans="1:2" x14ac:dyDescent="0.35">
      <c r="A739" s="91"/>
      <c r="B739" s="237"/>
    </row>
    <row r="740" spans="1:2" x14ac:dyDescent="0.35">
      <c r="A740" s="91"/>
      <c r="B740" s="237"/>
    </row>
    <row r="741" spans="1:2" x14ac:dyDescent="0.35">
      <c r="A741" s="91"/>
      <c r="B741" s="237"/>
    </row>
    <row r="742" spans="1:2" x14ac:dyDescent="0.35">
      <c r="A742" s="91"/>
      <c r="B742" s="237"/>
    </row>
    <row r="743" spans="1:2" x14ac:dyDescent="0.35">
      <c r="A743" s="91"/>
      <c r="B743" s="237"/>
    </row>
    <row r="744" spans="1:2" x14ac:dyDescent="0.35">
      <c r="A744" s="91"/>
      <c r="B744" s="237"/>
    </row>
    <row r="745" spans="1:2" x14ac:dyDescent="0.35">
      <c r="A745" s="91"/>
      <c r="B745" s="237"/>
    </row>
    <row r="746" spans="1:2" x14ac:dyDescent="0.35">
      <c r="A746" s="91"/>
      <c r="B746" s="237"/>
    </row>
    <row r="747" spans="1:2" x14ac:dyDescent="0.35">
      <c r="A747" s="91"/>
      <c r="B747" s="237"/>
    </row>
    <row r="748" spans="1:2" x14ac:dyDescent="0.35">
      <c r="A748" s="91"/>
      <c r="B748" s="237"/>
    </row>
    <row r="749" spans="1:2" x14ac:dyDescent="0.35">
      <c r="A749" s="91"/>
      <c r="B749" s="237"/>
    </row>
    <row r="750" spans="1:2" x14ac:dyDescent="0.35">
      <c r="A750" s="91"/>
      <c r="B750" s="237"/>
    </row>
    <row r="751" spans="1:2" x14ac:dyDescent="0.35">
      <c r="A751" s="91"/>
      <c r="B751" s="237"/>
    </row>
    <row r="752" spans="1:2" x14ac:dyDescent="0.35">
      <c r="A752" s="91"/>
      <c r="B752" s="237"/>
    </row>
    <row r="753" spans="1:2" x14ac:dyDescent="0.35">
      <c r="A753" s="91"/>
      <c r="B753" s="237"/>
    </row>
    <row r="754" spans="1:2" x14ac:dyDescent="0.35">
      <c r="A754" s="91"/>
      <c r="B754" s="237"/>
    </row>
    <row r="755" spans="1:2" x14ac:dyDescent="0.35">
      <c r="A755" s="91"/>
      <c r="B755" s="237"/>
    </row>
    <row r="756" spans="1:2" x14ac:dyDescent="0.35">
      <c r="A756" s="91"/>
      <c r="B756" s="237"/>
    </row>
    <row r="757" spans="1:2" x14ac:dyDescent="0.35">
      <c r="A757" s="91"/>
      <c r="B757" s="237"/>
    </row>
    <row r="758" spans="1:2" x14ac:dyDescent="0.35">
      <c r="A758" s="91"/>
      <c r="B758" s="237"/>
    </row>
    <row r="759" spans="1:2" x14ac:dyDescent="0.35">
      <c r="A759" s="91"/>
      <c r="B759" s="237"/>
    </row>
    <row r="760" spans="1:2" x14ac:dyDescent="0.35">
      <c r="A760" s="91"/>
      <c r="B760" s="237"/>
    </row>
    <row r="761" spans="1:2" x14ac:dyDescent="0.35">
      <c r="A761" s="91"/>
      <c r="B761" s="237"/>
    </row>
    <row r="762" spans="1:2" x14ac:dyDescent="0.35">
      <c r="A762" s="91"/>
      <c r="B762" s="237"/>
    </row>
    <row r="763" spans="1:2" x14ac:dyDescent="0.35">
      <c r="A763" s="91"/>
      <c r="B763" s="237"/>
    </row>
    <row r="764" spans="1:2" x14ac:dyDescent="0.35">
      <c r="A764" s="91"/>
      <c r="B764" s="237"/>
    </row>
    <row r="765" spans="1:2" x14ac:dyDescent="0.35">
      <c r="A765" s="91"/>
      <c r="B765" s="237"/>
    </row>
    <row r="766" spans="1:2" x14ac:dyDescent="0.35">
      <c r="A766" s="91"/>
      <c r="B766" s="237"/>
    </row>
    <row r="767" spans="1:2" x14ac:dyDescent="0.35">
      <c r="A767" s="91"/>
      <c r="B767" s="237"/>
    </row>
    <row r="768" spans="1:2" x14ac:dyDescent="0.35">
      <c r="A768" s="91"/>
      <c r="B768" s="237"/>
    </row>
    <row r="769" spans="1:2" x14ac:dyDescent="0.35">
      <c r="A769" s="91"/>
      <c r="B769" s="237"/>
    </row>
    <row r="770" spans="1:2" x14ac:dyDescent="0.35">
      <c r="A770" s="91"/>
      <c r="B770" s="237"/>
    </row>
    <row r="771" spans="1:2" x14ac:dyDescent="0.35">
      <c r="A771" s="91"/>
      <c r="B771" s="237"/>
    </row>
    <row r="772" spans="1:2" x14ac:dyDescent="0.35">
      <c r="A772" s="91"/>
      <c r="B772" s="237"/>
    </row>
    <row r="773" spans="1:2" x14ac:dyDescent="0.35">
      <c r="A773" s="91"/>
      <c r="B773" s="237"/>
    </row>
    <row r="774" spans="1:2" x14ac:dyDescent="0.35">
      <c r="A774" s="91"/>
      <c r="B774" s="237"/>
    </row>
    <row r="775" spans="1:2" x14ac:dyDescent="0.35">
      <c r="A775" s="91"/>
      <c r="B775" s="237"/>
    </row>
    <row r="776" spans="1:2" x14ac:dyDescent="0.35">
      <c r="A776" s="91"/>
      <c r="B776" s="237"/>
    </row>
    <row r="777" spans="1:2" x14ac:dyDescent="0.35">
      <c r="A777" s="91"/>
      <c r="B777" s="237"/>
    </row>
    <row r="778" spans="1:2" x14ac:dyDescent="0.35">
      <c r="A778" s="91"/>
      <c r="B778" s="237"/>
    </row>
    <row r="779" spans="1:2" x14ac:dyDescent="0.35">
      <c r="A779" s="91"/>
      <c r="B779" s="237"/>
    </row>
    <row r="780" spans="1:2" x14ac:dyDescent="0.35">
      <c r="A780" s="91"/>
      <c r="B780" s="237"/>
    </row>
    <row r="781" spans="1:2" x14ac:dyDescent="0.35">
      <c r="A781" s="91"/>
      <c r="B781" s="237"/>
    </row>
    <row r="782" spans="1:2" x14ac:dyDescent="0.35">
      <c r="A782" s="91"/>
      <c r="B782" s="237"/>
    </row>
    <row r="783" spans="1:2" x14ac:dyDescent="0.35">
      <c r="A783" s="91"/>
      <c r="B783" s="237"/>
    </row>
    <row r="784" spans="1:2" x14ac:dyDescent="0.35">
      <c r="A784" s="91"/>
      <c r="B784" s="237"/>
    </row>
    <row r="785" spans="1:2" x14ac:dyDescent="0.35">
      <c r="A785" s="91"/>
      <c r="B785" s="237"/>
    </row>
    <row r="786" spans="1:2" x14ac:dyDescent="0.35">
      <c r="A786" s="91"/>
      <c r="B786" s="237"/>
    </row>
    <row r="787" spans="1:2" x14ac:dyDescent="0.35">
      <c r="A787" s="91"/>
      <c r="B787" s="237"/>
    </row>
    <row r="788" spans="1:2" x14ac:dyDescent="0.35">
      <c r="A788" s="91"/>
      <c r="B788" s="237"/>
    </row>
    <row r="789" spans="1:2" x14ac:dyDescent="0.35">
      <c r="A789" s="91"/>
      <c r="B789" s="237"/>
    </row>
    <row r="790" spans="1:2" x14ac:dyDescent="0.35">
      <c r="A790" s="91"/>
      <c r="B790" s="237"/>
    </row>
    <row r="791" spans="1:2" x14ac:dyDescent="0.35">
      <c r="A791" s="91"/>
      <c r="B791" s="237"/>
    </row>
    <row r="792" spans="1:2" x14ac:dyDescent="0.35">
      <c r="A792" s="91"/>
      <c r="B792" s="237"/>
    </row>
    <row r="793" spans="1:2" x14ac:dyDescent="0.35">
      <c r="A793" s="91"/>
      <c r="B793" s="237"/>
    </row>
    <row r="794" spans="1:2" x14ac:dyDescent="0.35">
      <c r="A794" s="91"/>
      <c r="B794" s="237"/>
    </row>
    <row r="795" spans="1:2" x14ac:dyDescent="0.35">
      <c r="A795" s="91"/>
      <c r="B795" s="237"/>
    </row>
    <row r="796" spans="1:2" x14ac:dyDescent="0.35">
      <c r="A796" s="91"/>
      <c r="B796" s="237"/>
    </row>
    <row r="797" spans="1:2" x14ac:dyDescent="0.35">
      <c r="A797" s="91"/>
      <c r="B797" s="237"/>
    </row>
    <row r="798" spans="1:2" x14ac:dyDescent="0.35">
      <c r="A798" s="91"/>
      <c r="B798" s="237"/>
    </row>
    <row r="799" spans="1:2" x14ac:dyDescent="0.35">
      <c r="A799" s="91"/>
      <c r="B799" s="237"/>
    </row>
    <row r="800" spans="1:2" x14ac:dyDescent="0.35">
      <c r="A800" s="91"/>
      <c r="B800" s="237"/>
    </row>
    <row r="801" spans="1:2" x14ac:dyDescent="0.35">
      <c r="A801" s="91"/>
      <c r="B801" s="237"/>
    </row>
    <row r="802" spans="1:2" x14ac:dyDescent="0.35">
      <c r="A802" s="91"/>
      <c r="B802" s="237"/>
    </row>
    <row r="803" spans="1:2" x14ac:dyDescent="0.35">
      <c r="A803" s="91"/>
      <c r="B803" s="237"/>
    </row>
    <row r="804" spans="1:2" x14ac:dyDescent="0.35">
      <c r="A804" s="91"/>
      <c r="B804" s="237"/>
    </row>
    <row r="805" spans="1:2" x14ac:dyDescent="0.35">
      <c r="A805" s="91"/>
      <c r="B805" s="237"/>
    </row>
    <row r="806" spans="1:2" x14ac:dyDescent="0.35">
      <c r="A806" s="91"/>
      <c r="B806" s="237"/>
    </row>
    <row r="807" spans="1:2" x14ac:dyDescent="0.35">
      <c r="A807" s="91"/>
      <c r="B807" s="237"/>
    </row>
    <row r="808" spans="1:2" x14ac:dyDescent="0.35">
      <c r="A808" s="91"/>
      <c r="B808" s="237"/>
    </row>
    <row r="809" spans="1:2" x14ac:dyDescent="0.35">
      <c r="A809" s="91"/>
      <c r="B809" s="237"/>
    </row>
    <row r="810" spans="1:2" x14ac:dyDescent="0.35">
      <c r="A810" s="91"/>
      <c r="B810" s="237"/>
    </row>
    <row r="811" spans="1:2" x14ac:dyDescent="0.35">
      <c r="A811" s="91"/>
      <c r="B811" s="237"/>
    </row>
    <row r="812" spans="1:2" x14ac:dyDescent="0.35">
      <c r="A812" s="91"/>
      <c r="B812" s="237"/>
    </row>
    <row r="813" spans="1:2" x14ac:dyDescent="0.35">
      <c r="A813" s="91"/>
      <c r="B813" s="237"/>
    </row>
    <row r="814" spans="1:2" x14ac:dyDescent="0.35">
      <c r="A814" s="91"/>
      <c r="B814" s="237"/>
    </row>
    <row r="815" spans="1:2" x14ac:dyDescent="0.35">
      <c r="A815" s="91"/>
      <c r="B815" s="237"/>
    </row>
    <row r="816" spans="1:2" x14ac:dyDescent="0.35">
      <c r="A816" s="91"/>
      <c r="B816" s="237"/>
    </row>
    <row r="817" spans="1:2" x14ac:dyDescent="0.35">
      <c r="A817" s="91"/>
      <c r="B817" s="237"/>
    </row>
    <row r="818" spans="1:2" x14ac:dyDescent="0.35">
      <c r="A818" s="91"/>
      <c r="B818" s="237"/>
    </row>
    <row r="819" spans="1:2" x14ac:dyDescent="0.35">
      <c r="A819" s="91"/>
      <c r="B819" s="237"/>
    </row>
    <row r="820" spans="1:2" x14ac:dyDescent="0.35">
      <c r="A820" s="91"/>
      <c r="B820" s="237"/>
    </row>
    <row r="821" spans="1:2" x14ac:dyDescent="0.35">
      <c r="A821" s="91"/>
      <c r="B821" s="237"/>
    </row>
    <row r="822" spans="1:2" x14ac:dyDescent="0.35">
      <c r="A822" s="91"/>
      <c r="B822" s="237"/>
    </row>
    <row r="823" spans="1:2" x14ac:dyDescent="0.35">
      <c r="A823" s="91"/>
      <c r="B823" s="237"/>
    </row>
    <row r="824" spans="1:2" x14ac:dyDescent="0.35">
      <c r="A824" s="91"/>
      <c r="B824" s="237"/>
    </row>
    <row r="825" spans="1:2" x14ac:dyDescent="0.35">
      <c r="A825" s="91"/>
      <c r="B825" s="237"/>
    </row>
    <row r="826" spans="1:2" x14ac:dyDescent="0.35">
      <c r="A826" s="91"/>
      <c r="B826" s="237"/>
    </row>
    <row r="827" spans="1:2" x14ac:dyDescent="0.35">
      <c r="A827" s="91"/>
      <c r="B827" s="237"/>
    </row>
    <row r="828" spans="1:2" x14ac:dyDescent="0.35">
      <c r="A828" s="91"/>
      <c r="B828" s="237"/>
    </row>
    <row r="829" spans="1:2" x14ac:dyDescent="0.35">
      <c r="A829" s="91"/>
      <c r="B829" s="237"/>
    </row>
    <row r="830" spans="1:2" x14ac:dyDescent="0.35">
      <c r="A830" s="91"/>
      <c r="B830" s="237"/>
    </row>
    <row r="831" spans="1:2" x14ac:dyDescent="0.35">
      <c r="A831" s="91"/>
      <c r="B831" s="237"/>
    </row>
    <row r="832" spans="1:2" x14ac:dyDescent="0.35">
      <c r="A832" s="91"/>
      <c r="B832" s="237"/>
    </row>
    <row r="833" spans="1:2" x14ac:dyDescent="0.35">
      <c r="A833" s="91"/>
      <c r="B833" s="237"/>
    </row>
    <row r="834" spans="1:2" x14ac:dyDescent="0.35">
      <c r="A834" s="91"/>
      <c r="B834" s="237"/>
    </row>
    <row r="835" spans="1:2" x14ac:dyDescent="0.35">
      <c r="A835" s="91"/>
      <c r="B835" s="237"/>
    </row>
    <row r="836" spans="1:2" x14ac:dyDescent="0.35">
      <c r="A836" s="91"/>
      <c r="B836" s="237"/>
    </row>
    <row r="837" spans="1:2" x14ac:dyDescent="0.35">
      <c r="A837" s="91"/>
      <c r="B837" s="237"/>
    </row>
    <row r="838" spans="1:2" x14ac:dyDescent="0.35">
      <c r="A838" s="91"/>
      <c r="B838" s="237"/>
    </row>
    <row r="839" spans="1:2" x14ac:dyDescent="0.35">
      <c r="A839" s="91"/>
      <c r="B839" s="237"/>
    </row>
    <row r="840" spans="1:2" x14ac:dyDescent="0.35">
      <c r="A840" s="91"/>
      <c r="B840" s="237"/>
    </row>
    <row r="841" spans="1:2" x14ac:dyDescent="0.35">
      <c r="A841" s="91"/>
      <c r="B841" s="237"/>
    </row>
    <row r="842" spans="1:2" x14ac:dyDescent="0.35">
      <c r="A842" s="91"/>
      <c r="B842" s="237"/>
    </row>
    <row r="843" spans="1:2" x14ac:dyDescent="0.35">
      <c r="A843" s="91"/>
      <c r="B843" s="237"/>
    </row>
    <row r="844" spans="1:2" x14ac:dyDescent="0.35">
      <c r="A844" s="91"/>
      <c r="B844" s="237"/>
    </row>
    <row r="845" spans="1:2" x14ac:dyDescent="0.35">
      <c r="A845" s="91"/>
      <c r="B845" s="237"/>
    </row>
    <row r="846" spans="1:2" x14ac:dyDescent="0.35">
      <c r="A846" s="91"/>
      <c r="B846" s="237"/>
    </row>
    <row r="847" spans="1:2" x14ac:dyDescent="0.35">
      <c r="A847" s="91"/>
      <c r="B847" s="237"/>
    </row>
    <row r="848" spans="1:2" x14ac:dyDescent="0.35">
      <c r="A848" s="91"/>
      <c r="B848" s="237"/>
    </row>
    <row r="849" spans="1:2" x14ac:dyDescent="0.35">
      <c r="A849" s="91"/>
      <c r="B849" s="237"/>
    </row>
    <row r="850" spans="1:2" x14ac:dyDescent="0.35">
      <c r="A850" s="91"/>
      <c r="B850" s="237"/>
    </row>
    <row r="851" spans="1:2" x14ac:dyDescent="0.35">
      <c r="A851" s="91"/>
      <c r="B851" s="237"/>
    </row>
    <row r="852" spans="1:2" x14ac:dyDescent="0.35">
      <c r="A852" s="91"/>
      <c r="B852" s="237"/>
    </row>
    <row r="853" spans="1:2" x14ac:dyDescent="0.35">
      <c r="A853" s="91"/>
      <c r="B853" s="237"/>
    </row>
    <row r="854" spans="1:2" x14ac:dyDescent="0.35">
      <c r="A854" s="91"/>
      <c r="B854" s="237"/>
    </row>
    <row r="855" spans="1:2" x14ac:dyDescent="0.35">
      <c r="A855" s="91"/>
      <c r="B855" s="237"/>
    </row>
    <row r="856" spans="1:2" x14ac:dyDescent="0.35">
      <c r="A856" s="91"/>
      <c r="B856" s="237"/>
    </row>
    <row r="857" spans="1:2" x14ac:dyDescent="0.35">
      <c r="A857" s="91"/>
      <c r="B857" s="237"/>
    </row>
    <row r="858" spans="1:2" x14ac:dyDescent="0.35">
      <c r="A858" s="91"/>
      <c r="B858" s="237"/>
    </row>
    <row r="859" spans="1:2" x14ac:dyDescent="0.35">
      <c r="A859" s="91"/>
      <c r="B859" s="237"/>
    </row>
    <row r="860" spans="1:2" x14ac:dyDescent="0.35">
      <c r="A860" s="91"/>
      <c r="B860" s="237"/>
    </row>
    <row r="861" spans="1:2" x14ac:dyDescent="0.35">
      <c r="A861" s="91"/>
      <c r="B861" s="237"/>
    </row>
    <row r="862" spans="1:2" x14ac:dyDescent="0.35">
      <c r="A862" s="91"/>
      <c r="B862" s="237"/>
    </row>
    <row r="863" spans="1:2" x14ac:dyDescent="0.35">
      <c r="A863" s="91"/>
      <c r="B863" s="237"/>
    </row>
    <row r="864" spans="1:2" x14ac:dyDescent="0.35">
      <c r="A864" s="91"/>
      <c r="B864" s="237"/>
    </row>
    <row r="865" spans="1:2" x14ac:dyDescent="0.35">
      <c r="A865" s="91"/>
      <c r="B865" s="237"/>
    </row>
    <row r="866" spans="1:2" x14ac:dyDescent="0.35">
      <c r="A866" s="91"/>
      <c r="B866" s="237"/>
    </row>
    <row r="867" spans="1:2" x14ac:dyDescent="0.35">
      <c r="A867" s="91"/>
      <c r="B867" s="237"/>
    </row>
    <row r="868" spans="1:2" x14ac:dyDescent="0.35">
      <c r="A868" s="91"/>
      <c r="B868" s="237"/>
    </row>
    <row r="869" spans="1:2" x14ac:dyDescent="0.35">
      <c r="A869" s="91"/>
      <c r="B869" s="237"/>
    </row>
    <row r="870" spans="1:2" x14ac:dyDescent="0.35">
      <c r="A870" s="91"/>
      <c r="B870" s="237"/>
    </row>
    <row r="871" spans="1:2" x14ac:dyDescent="0.35">
      <c r="A871" s="91"/>
      <c r="B871" s="237"/>
    </row>
    <row r="872" spans="1:2" x14ac:dyDescent="0.35">
      <c r="A872" s="91"/>
      <c r="B872" s="237"/>
    </row>
    <row r="873" spans="1:2" x14ac:dyDescent="0.35">
      <c r="A873" s="91"/>
      <c r="B873" s="237"/>
    </row>
    <row r="874" spans="1:2" x14ac:dyDescent="0.35">
      <c r="A874" s="91"/>
      <c r="B874" s="237"/>
    </row>
    <row r="875" spans="1:2" x14ac:dyDescent="0.35">
      <c r="A875" s="91"/>
      <c r="B875" s="237"/>
    </row>
    <row r="876" spans="1:2" x14ac:dyDescent="0.35">
      <c r="A876" s="91"/>
      <c r="B876" s="237"/>
    </row>
    <row r="877" spans="1:2" x14ac:dyDescent="0.35">
      <c r="A877" s="91"/>
      <c r="B877" s="237"/>
    </row>
    <row r="878" spans="1:2" x14ac:dyDescent="0.35">
      <c r="A878" s="91"/>
      <c r="B878" s="237"/>
    </row>
    <row r="879" spans="1:2" x14ac:dyDescent="0.35">
      <c r="A879" s="91"/>
      <c r="B879" s="237"/>
    </row>
    <row r="880" spans="1:2" x14ac:dyDescent="0.35">
      <c r="A880" s="91"/>
      <c r="B880" s="237"/>
    </row>
    <row r="881" spans="1:2" x14ac:dyDescent="0.35">
      <c r="A881" s="91"/>
      <c r="B881" s="237"/>
    </row>
    <row r="882" spans="1:2" x14ac:dyDescent="0.35">
      <c r="A882" s="91"/>
      <c r="B882" s="237"/>
    </row>
    <row r="883" spans="1:2" x14ac:dyDescent="0.35">
      <c r="A883" s="91"/>
      <c r="B883" s="237"/>
    </row>
    <row r="884" spans="1:2" x14ac:dyDescent="0.35">
      <c r="A884" s="91"/>
      <c r="B884" s="237"/>
    </row>
    <row r="885" spans="1:2" x14ac:dyDescent="0.35">
      <c r="A885" s="91"/>
      <c r="B885" s="237"/>
    </row>
    <row r="886" spans="1:2" x14ac:dyDescent="0.35">
      <c r="A886" s="91"/>
      <c r="B886" s="237"/>
    </row>
    <row r="887" spans="1:2" x14ac:dyDescent="0.35">
      <c r="A887" s="91"/>
      <c r="B887" s="237"/>
    </row>
    <row r="888" spans="1:2" x14ac:dyDescent="0.35">
      <c r="A888" s="91"/>
      <c r="B888" s="237"/>
    </row>
    <row r="889" spans="1:2" x14ac:dyDescent="0.35">
      <c r="A889" s="91"/>
      <c r="B889" s="237"/>
    </row>
    <row r="890" spans="1:2" x14ac:dyDescent="0.35">
      <c r="A890" s="91"/>
      <c r="B890" s="237"/>
    </row>
    <row r="891" spans="1:2" x14ac:dyDescent="0.35">
      <c r="A891" s="91"/>
      <c r="B891" s="237"/>
    </row>
    <row r="892" spans="1:2" x14ac:dyDescent="0.35">
      <c r="A892" s="91"/>
      <c r="B892" s="237"/>
    </row>
    <row r="893" spans="1:2" x14ac:dyDescent="0.35">
      <c r="A893" s="91"/>
      <c r="B893" s="237"/>
    </row>
    <row r="894" spans="1:2" x14ac:dyDescent="0.35">
      <c r="A894" s="91"/>
      <c r="B894" s="237"/>
    </row>
    <row r="895" spans="1:2" x14ac:dyDescent="0.35">
      <c r="A895" s="91"/>
      <c r="B895" s="237"/>
    </row>
    <row r="896" spans="1:2" x14ac:dyDescent="0.35">
      <c r="A896" s="91"/>
      <c r="B896" s="237"/>
    </row>
    <row r="897" spans="1:2" x14ac:dyDescent="0.35">
      <c r="A897" s="91"/>
      <c r="B897" s="237"/>
    </row>
    <row r="898" spans="1:2" x14ac:dyDescent="0.35">
      <c r="A898" s="91"/>
      <c r="B898" s="237"/>
    </row>
    <row r="899" spans="1:2" x14ac:dyDescent="0.35">
      <c r="A899" s="91"/>
      <c r="B899" s="237"/>
    </row>
    <row r="900" spans="1:2" x14ac:dyDescent="0.35">
      <c r="A900" s="91"/>
      <c r="B900" s="237"/>
    </row>
    <row r="901" spans="1:2" x14ac:dyDescent="0.35">
      <c r="A901" s="91"/>
      <c r="B901" s="237"/>
    </row>
    <row r="902" spans="1:2" x14ac:dyDescent="0.35">
      <c r="A902" s="91"/>
      <c r="B902" s="237"/>
    </row>
    <row r="903" spans="1:2" x14ac:dyDescent="0.35">
      <c r="A903" s="91"/>
      <c r="B903" s="237"/>
    </row>
    <row r="904" spans="1:2" x14ac:dyDescent="0.35">
      <c r="A904" s="91"/>
      <c r="B904" s="237"/>
    </row>
    <row r="905" spans="1:2" x14ac:dyDescent="0.35">
      <c r="A905" s="91"/>
      <c r="B905" s="237"/>
    </row>
    <row r="906" spans="1:2" x14ac:dyDescent="0.35">
      <c r="A906" s="91"/>
      <c r="B906" s="237"/>
    </row>
    <row r="907" spans="1:2" x14ac:dyDescent="0.35">
      <c r="A907" s="91"/>
      <c r="B907" s="237"/>
    </row>
    <row r="908" spans="1:2" x14ac:dyDescent="0.35">
      <c r="A908" s="91"/>
      <c r="B908" s="237"/>
    </row>
    <row r="909" spans="1:2" x14ac:dyDescent="0.35">
      <c r="A909" s="91"/>
      <c r="B909" s="237"/>
    </row>
    <row r="910" spans="1:2" x14ac:dyDescent="0.35">
      <c r="A910" s="91"/>
      <c r="B910" s="237"/>
    </row>
    <row r="911" spans="1:2" x14ac:dyDescent="0.35">
      <c r="A911" s="91"/>
      <c r="B911" s="237"/>
    </row>
    <row r="912" spans="1:2" x14ac:dyDescent="0.35">
      <c r="A912" s="91"/>
      <c r="B912" s="237"/>
    </row>
    <row r="913" spans="1:2" x14ac:dyDescent="0.35">
      <c r="A913" s="91"/>
      <c r="B913" s="237"/>
    </row>
    <row r="914" spans="1:2" x14ac:dyDescent="0.35">
      <c r="A914" s="91"/>
      <c r="B914" s="237"/>
    </row>
    <row r="915" spans="1:2" x14ac:dyDescent="0.35">
      <c r="A915" s="91"/>
      <c r="B915" s="237"/>
    </row>
    <row r="916" spans="1:2" x14ac:dyDescent="0.35">
      <c r="A916" s="91"/>
      <c r="B916" s="237"/>
    </row>
    <row r="917" spans="1:2" x14ac:dyDescent="0.35">
      <c r="A917" s="91"/>
      <c r="B917" s="237"/>
    </row>
    <row r="918" spans="1:2" x14ac:dyDescent="0.35">
      <c r="A918" s="91"/>
      <c r="B918" s="237"/>
    </row>
    <row r="919" spans="1:2" x14ac:dyDescent="0.35">
      <c r="A919" s="91"/>
      <c r="B919" s="237"/>
    </row>
    <row r="920" spans="1:2" x14ac:dyDescent="0.35">
      <c r="A920" s="91"/>
      <c r="B920" s="237"/>
    </row>
    <row r="921" spans="1:2" x14ac:dyDescent="0.35">
      <c r="A921" s="91"/>
      <c r="B921" s="237"/>
    </row>
    <row r="922" spans="1:2" x14ac:dyDescent="0.35">
      <c r="A922" s="91"/>
      <c r="B922" s="237"/>
    </row>
    <row r="923" spans="1:2" x14ac:dyDescent="0.35">
      <c r="A923" s="91"/>
      <c r="B923" s="237"/>
    </row>
    <row r="924" spans="1:2" x14ac:dyDescent="0.35">
      <c r="A924" s="91"/>
      <c r="B924" s="237"/>
    </row>
    <row r="925" spans="1:2" x14ac:dyDescent="0.35">
      <c r="A925" s="91"/>
      <c r="B925" s="237"/>
    </row>
    <row r="926" spans="1:2" x14ac:dyDescent="0.35">
      <c r="A926" s="91"/>
      <c r="B926" s="237"/>
    </row>
    <row r="927" spans="1:2" x14ac:dyDescent="0.35">
      <c r="A927" s="91"/>
      <c r="B927" s="237"/>
    </row>
    <row r="928" spans="1:2" x14ac:dyDescent="0.35">
      <c r="A928" s="91"/>
      <c r="B928" s="237"/>
    </row>
    <row r="929" spans="1:2" x14ac:dyDescent="0.35">
      <c r="A929" s="91"/>
      <c r="B929" s="237"/>
    </row>
    <row r="930" spans="1:2" x14ac:dyDescent="0.35">
      <c r="A930" s="91"/>
      <c r="B930" s="237"/>
    </row>
    <row r="931" spans="1:2" x14ac:dyDescent="0.35">
      <c r="A931" s="91"/>
      <c r="B931" s="237"/>
    </row>
    <row r="932" spans="1:2" x14ac:dyDescent="0.35">
      <c r="A932" s="91"/>
      <c r="B932" s="237"/>
    </row>
    <row r="933" spans="1:2" x14ac:dyDescent="0.35">
      <c r="A933" s="91"/>
      <c r="B933" s="237"/>
    </row>
    <row r="934" spans="1:2" x14ac:dyDescent="0.35">
      <c r="A934" s="91"/>
      <c r="B934" s="237"/>
    </row>
    <row r="935" spans="1:2" x14ac:dyDescent="0.35">
      <c r="A935" s="91"/>
      <c r="B935" s="237"/>
    </row>
    <row r="936" spans="1:2" x14ac:dyDescent="0.35">
      <c r="A936" s="91"/>
      <c r="B936" s="237"/>
    </row>
    <row r="937" spans="1:2" x14ac:dyDescent="0.35">
      <c r="A937" s="91"/>
      <c r="B937" s="237"/>
    </row>
    <row r="938" spans="1:2" x14ac:dyDescent="0.35">
      <c r="A938" s="91"/>
      <c r="B938" s="237"/>
    </row>
    <row r="939" spans="1:2" x14ac:dyDescent="0.35">
      <c r="A939" s="91"/>
      <c r="B939" s="237"/>
    </row>
    <row r="940" spans="1:2" x14ac:dyDescent="0.35">
      <c r="A940" s="91"/>
      <c r="B940" s="237"/>
    </row>
    <row r="941" spans="1:2" x14ac:dyDescent="0.35">
      <c r="A941" s="91"/>
      <c r="B941" s="237"/>
    </row>
    <row r="942" spans="1:2" x14ac:dyDescent="0.35">
      <c r="A942" s="91"/>
      <c r="B942" s="237"/>
    </row>
    <row r="943" spans="1:2" x14ac:dyDescent="0.35">
      <c r="A943" s="91"/>
      <c r="B943" s="237"/>
    </row>
    <row r="944" spans="1:2" x14ac:dyDescent="0.35">
      <c r="A944" s="91"/>
      <c r="B944" s="237"/>
    </row>
    <row r="945" spans="1:2" x14ac:dyDescent="0.35">
      <c r="A945" s="91"/>
      <c r="B945" s="237"/>
    </row>
    <row r="946" spans="1:2" x14ac:dyDescent="0.35">
      <c r="A946" s="91"/>
      <c r="B946" s="237"/>
    </row>
    <row r="947" spans="1:2" x14ac:dyDescent="0.35">
      <c r="A947" s="91"/>
      <c r="B947" s="237"/>
    </row>
    <row r="948" spans="1:2" x14ac:dyDescent="0.35">
      <c r="A948" s="91"/>
      <c r="B948" s="237"/>
    </row>
    <row r="949" spans="1:2" x14ac:dyDescent="0.35">
      <c r="A949" s="91"/>
      <c r="B949" s="237"/>
    </row>
    <row r="950" spans="1:2" x14ac:dyDescent="0.35">
      <c r="A950" s="91"/>
      <c r="B950" s="237"/>
    </row>
    <row r="951" spans="1:2" x14ac:dyDescent="0.35">
      <c r="A951" s="91"/>
      <c r="B951" s="237"/>
    </row>
    <row r="952" spans="1:2" x14ac:dyDescent="0.35">
      <c r="A952" s="91"/>
      <c r="B952" s="237"/>
    </row>
    <row r="953" spans="1:2" x14ac:dyDescent="0.35">
      <c r="A953" s="91"/>
      <c r="B953" s="237"/>
    </row>
    <row r="954" spans="1:2" x14ac:dyDescent="0.35">
      <c r="A954" s="91"/>
      <c r="B954" s="237"/>
    </row>
    <row r="955" spans="1:2" x14ac:dyDescent="0.35">
      <c r="A955" s="91"/>
      <c r="B955" s="237"/>
    </row>
    <row r="956" spans="1:2" x14ac:dyDescent="0.35">
      <c r="A956" s="91"/>
      <c r="B956" s="237"/>
    </row>
    <row r="957" spans="1:2" x14ac:dyDescent="0.35">
      <c r="A957" s="91"/>
      <c r="B957" s="237"/>
    </row>
    <row r="958" spans="1:2" x14ac:dyDescent="0.35">
      <c r="A958" s="91"/>
      <c r="B958" s="237"/>
    </row>
    <row r="959" spans="1:2" x14ac:dyDescent="0.35">
      <c r="A959" s="91"/>
      <c r="B959" s="237"/>
    </row>
    <row r="960" spans="1:2" x14ac:dyDescent="0.35">
      <c r="A960" s="91"/>
      <c r="B960" s="237"/>
    </row>
    <row r="961" spans="1:2" x14ac:dyDescent="0.35">
      <c r="A961" s="91"/>
      <c r="B961" s="237"/>
    </row>
    <row r="962" spans="1:2" x14ac:dyDescent="0.35">
      <c r="A962" s="91"/>
      <c r="B962" s="237"/>
    </row>
    <row r="963" spans="1:2" x14ac:dyDescent="0.35">
      <c r="A963" s="91"/>
      <c r="B963" s="237"/>
    </row>
    <row r="964" spans="1:2" x14ac:dyDescent="0.35">
      <c r="A964" s="91"/>
      <c r="B964" s="237"/>
    </row>
    <row r="965" spans="1:2" x14ac:dyDescent="0.35">
      <c r="A965" s="91"/>
      <c r="B965" s="237"/>
    </row>
    <row r="966" spans="1:2" x14ac:dyDescent="0.35">
      <c r="A966" s="91"/>
      <c r="B966" s="237"/>
    </row>
    <row r="967" spans="1:2" x14ac:dyDescent="0.35">
      <c r="A967" s="91"/>
      <c r="B967" s="237"/>
    </row>
    <row r="968" spans="1:2" x14ac:dyDescent="0.35">
      <c r="A968" s="91"/>
      <c r="B968" s="237"/>
    </row>
    <row r="969" spans="1:2" x14ac:dyDescent="0.35">
      <c r="A969" s="91"/>
      <c r="B969" s="237"/>
    </row>
    <row r="970" spans="1:2" x14ac:dyDescent="0.35">
      <c r="A970" s="91"/>
      <c r="B970" s="237"/>
    </row>
    <row r="971" spans="1:2" x14ac:dyDescent="0.35">
      <c r="A971" s="91"/>
      <c r="B971" s="237"/>
    </row>
    <row r="972" spans="1:2" x14ac:dyDescent="0.35">
      <c r="A972" s="91"/>
      <c r="B972" s="237"/>
    </row>
    <row r="973" spans="1:2" x14ac:dyDescent="0.35">
      <c r="A973" s="91"/>
      <c r="B973" s="237"/>
    </row>
    <row r="974" spans="1:2" x14ac:dyDescent="0.35">
      <c r="A974" s="91"/>
      <c r="B974" s="237"/>
    </row>
    <row r="975" spans="1:2" x14ac:dyDescent="0.35">
      <c r="A975" s="91"/>
      <c r="B975" s="237"/>
    </row>
    <row r="976" spans="1:2" x14ac:dyDescent="0.35">
      <c r="A976" s="91"/>
      <c r="B976" s="237"/>
    </row>
    <row r="977" spans="1:2" x14ac:dyDescent="0.35">
      <c r="A977" s="91"/>
      <c r="B977" s="237"/>
    </row>
    <row r="978" spans="1:2" x14ac:dyDescent="0.35">
      <c r="A978" s="91"/>
      <c r="B978" s="237"/>
    </row>
    <row r="979" spans="1:2" x14ac:dyDescent="0.35">
      <c r="A979" s="91"/>
      <c r="B979" s="237"/>
    </row>
    <row r="980" spans="1:2" x14ac:dyDescent="0.35">
      <c r="A980" s="91"/>
      <c r="B980" s="237"/>
    </row>
    <row r="981" spans="1:2" x14ac:dyDescent="0.35">
      <c r="A981" s="91"/>
      <c r="B981" s="237"/>
    </row>
    <row r="982" spans="1:2" x14ac:dyDescent="0.35">
      <c r="A982" s="91"/>
      <c r="B982" s="237"/>
    </row>
    <row r="983" spans="1:2" x14ac:dyDescent="0.35">
      <c r="A983" s="91"/>
      <c r="B983" s="237"/>
    </row>
    <row r="984" spans="1:2" x14ac:dyDescent="0.35">
      <c r="A984" s="91"/>
      <c r="B984" s="237"/>
    </row>
    <row r="985" spans="1:2" x14ac:dyDescent="0.35">
      <c r="A985" s="91"/>
      <c r="B985" s="237"/>
    </row>
    <row r="986" spans="1:2" x14ac:dyDescent="0.35">
      <c r="A986" s="91"/>
      <c r="B986" s="237"/>
    </row>
    <row r="987" spans="1:2" x14ac:dyDescent="0.35">
      <c r="A987" s="91"/>
      <c r="B987" s="237"/>
    </row>
    <row r="988" spans="1:2" x14ac:dyDescent="0.35">
      <c r="A988" s="91"/>
      <c r="B988" s="237"/>
    </row>
    <row r="989" spans="1:2" x14ac:dyDescent="0.35">
      <c r="A989" s="91"/>
      <c r="B989" s="237"/>
    </row>
    <row r="990" spans="1:2" x14ac:dyDescent="0.35">
      <c r="A990" s="91"/>
      <c r="B990" s="237"/>
    </row>
    <row r="991" spans="1:2" x14ac:dyDescent="0.35">
      <c r="A991" s="91"/>
      <c r="B991" s="237"/>
    </row>
    <row r="992" spans="1:2" x14ac:dyDescent="0.35">
      <c r="A992" s="91"/>
      <c r="B992" s="237"/>
    </row>
    <row r="993" spans="1:2" x14ac:dyDescent="0.35">
      <c r="A993" s="91"/>
      <c r="B993" s="237"/>
    </row>
    <row r="994" spans="1:2" x14ac:dyDescent="0.35">
      <c r="A994" s="91"/>
      <c r="B994" s="237"/>
    </row>
    <row r="995" spans="1:2" x14ac:dyDescent="0.35">
      <c r="A995" s="91"/>
      <c r="B995" s="237"/>
    </row>
    <row r="996" spans="1:2" x14ac:dyDescent="0.35">
      <c r="A996" s="91"/>
      <c r="B996" s="237"/>
    </row>
    <row r="997" spans="1:2" x14ac:dyDescent="0.35">
      <c r="A997" s="91"/>
      <c r="B997" s="237"/>
    </row>
    <row r="998" spans="1:2" x14ac:dyDescent="0.35">
      <c r="A998" s="91"/>
      <c r="B998" s="237"/>
    </row>
    <row r="999" spans="1:2" x14ac:dyDescent="0.35">
      <c r="A999" s="91"/>
      <c r="B999" s="237"/>
    </row>
    <row r="1000" spans="1:2" x14ac:dyDescent="0.35">
      <c r="A1000" s="91"/>
      <c r="B1000" s="237"/>
    </row>
    <row r="1001" spans="1:2" x14ac:dyDescent="0.35">
      <c r="A1001" s="91"/>
      <c r="B1001" s="237"/>
    </row>
    <row r="1002" spans="1:2" x14ac:dyDescent="0.35">
      <c r="A1002" s="91"/>
      <c r="B1002" s="237"/>
    </row>
    <row r="1003" spans="1:2" x14ac:dyDescent="0.35">
      <c r="A1003" s="91"/>
      <c r="B1003" s="237"/>
    </row>
    <row r="1004" spans="1:2" x14ac:dyDescent="0.35">
      <c r="A1004" s="91"/>
      <c r="B1004" s="237"/>
    </row>
    <row r="1005" spans="1:2" x14ac:dyDescent="0.35">
      <c r="A1005" s="91"/>
      <c r="B1005" s="237"/>
    </row>
    <row r="1006" spans="1:2" x14ac:dyDescent="0.35">
      <c r="A1006" s="91"/>
      <c r="B1006" s="237"/>
    </row>
    <row r="1007" spans="1:2" x14ac:dyDescent="0.35">
      <c r="A1007" s="91"/>
      <c r="B1007" s="237"/>
    </row>
    <row r="1008" spans="1:2" x14ac:dyDescent="0.35">
      <c r="A1008" s="91"/>
      <c r="B1008" s="237"/>
    </row>
    <row r="1009" spans="1:2" x14ac:dyDescent="0.35">
      <c r="A1009" s="91"/>
      <c r="B1009" s="237"/>
    </row>
    <row r="1010" spans="1:2" x14ac:dyDescent="0.35">
      <c r="A1010" s="91"/>
      <c r="B1010" s="237"/>
    </row>
    <row r="1011" spans="1:2" x14ac:dyDescent="0.35">
      <c r="A1011" s="91"/>
      <c r="B1011" s="237"/>
    </row>
    <row r="1012" spans="1:2" x14ac:dyDescent="0.35">
      <c r="A1012" s="91"/>
      <c r="B1012" s="237"/>
    </row>
    <row r="1013" spans="1:2" x14ac:dyDescent="0.35">
      <c r="A1013" s="91"/>
      <c r="B1013" s="237"/>
    </row>
    <row r="1014" spans="1:2" x14ac:dyDescent="0.35">
      <c r="A1014" s="91"/>
      <c r="B1014" s="237"/>
    </row>
    <row r="1015" spans="1:2" x14ac:dyDescent="0.35">
      <c r="A1015" s="91"/>
      <c r="B1015" s="237"/>
    </row>
    <row r="1016" spans="1:2" x14ac:dyDescent="0.35">
      <c r="A1016" s="91"/>
      <c r="B1016" s="237"/>
    </row>
    <row r="1017" spans="1:2" x14ac:dyDescent="0.35">
      <c r="A1017" s="91"/>
      <c r="B1017" s="237"/>
    </row>
    <row r="1018" spans="1:2" x14ac:dyDescent="0.35">
      <c r="A1018" s="91"/>
      <c r="B1018" s="237"/>
    </row>
    <row r="1019" spans="1:2" x14ac:dyDescent="0.35">
      <c r="A1019" s="91"/>
      <c r="B1019" s="237"/>
    </row>
    <row r="1020" spans="1:2" x14ac:dyDescent="0.35">
      <c r="A1020" s="91"/>
      <c r="B1020" s="237"/>
    </row>
    <row r="1021" spans="1:2" x14ac:dyDescent="0.35">
      <c r="A1021" s="91"/>
      <c r="B1021" s="237"/>
    </row>
    <row r="1022" spans="1:2" x14ac:dyDescent="0.35">
      <c r="A1022" s="91"/>
      <c r="B1022" s="237"/>
    </row>
    <row r="1023" spans="1:2" x14ac:dyDescent="0.35">
      <c r="A1023" s="91"/>
      <c r="B1023" s="237"/>
    </row>
    <row r="1024" spans="1:2" x14ac:dyDescent="0.35">
      <c r="A1024" s="91"/>
      <c r="B1024" s="237"/>
    </row>
    <row r="1025" spans="1:2" x14ac:dyDescent="0.35">
      <c r="A1025" s="91"/>
      <c r="B1025" s="237"/>
    </row>
    <row r="1026" spans="1:2" x14ac:dyDescent="0.35">
      <c r="A1026" s="91"/>
      <c r="B1026" s="237"/>
    </row>
    <row r="1027" spans="1:2" x14ac:dyDescent="0.35">
      <c r="A1027" s="91"/>
      <c r="B1027" s="237"/>
    </row>
    <row r="1028" spans="1:2" x14ac:dyDescent="0.35">
      <c r="A1028" s="91"/>
      <c r="B1028" s="237"/>
    </row>
    <row r="1029" spans="1:2" x14ac:dyDescent="0.35">
      <c r="A1029" s="91"/>
      <c r="B1029" s="237"/>
    </row>
    <row r="1030" spans="1:2" x14ac:dyDescent="0.35">
      <c r="A1030" s="91"/>
      <c r="B1030" s="237"/>
    </row>
    <row r="1031" spans="1:2" x14ac:dyDescent="0.35">
      <c r="A1031" s="91"/>
      <c r="B1031" s="237"/>
    </row>
    <row r="1032" spans="1:2" x14ac:dyDescent="0.35">
      <c r="A1032" s="91"/>
      <c r="B1032" s="237"/>
    </row>
    <row r="1033" spans="1:2" x14ac:dyDescent="0.35">
      <c r="A1033" s="91"/>
      <c r="B1033" s="237"/>
    </row>
    <row r="1034" spans="1:2" x14ac:dyDescent="0.35">
      <c r="A1034" s="91"/>
      <c r="B1034" s="237"/>
    </row>
    <row r="1035" spans="1:2" x14ac:dyDescent="0.35">
      <c r="A1035" s="91"/>
      <c r="B1035" s="237"/>
    </row>
    <row r="1036" spans="1:2" x14ac:dyDescent="0.35">
      <c r="A1036" s="91"/>
      <c r="B1036" s="237"/>
    </row>
    <row r="1037" spans="1:2" x14ac:dyDescent="0.35">
      <c r="A1037" s="91"/>
      <c r="B1037" s="237"/>
    </row>
    <row r="1038" spans="1:2" x14ac:dyDescent="0.35">
      <c r="A1038" s="91"/>
      <c r="B1038" s="237"/>
    </row>
    <row r="1039" spans="1:2" x14ac:dyDescent="0.35">
      <c r="A1039" s="91"/>
      <c r="B1039" s="237"/>
    </row>
    <row r="1040" spans="1:2" x14ac:dyDescent="0.35">
      <c r="A1040" s="91"/>
      <c r="B1040" s="237"/>
    </row>
    <row r="1041" spans="1:2" x14ac:dyDescent="0.35">
      <c r="A1041" s="91"/>
      <c r="B1041" s="237"/>
    </row>
    <row r="1042" spans="1:2" x14ac:dyDescent="0.35">
      <c r="A1042" s="91"/>
      <c r="B1042" s="237"/>
    </row>
    <row r="1043" spans="1:2" x14ac:dyDescent="0.35">
      <c r="A1043" s="91"/>
      <c r="B1043" s="237"/>
    </row>
    <row r="1044" spans="1:2" x14ac:dyDescent="0.35">
      <c r="A1044" s="91"/>
      <c r="B1044" s="237"/>
    </row>
    <row r="1045" spans="1:2" x14ac:dyDescent="0.35">
      <c r="A1045" s="91"/>
      <c r="B1045" s="237"/>
    </row>
    <row r="1046" spans="1:2" x14ac:dyDescent="0.35">
      <c r="A1046" s="91"/>
      <c r="B1046" s="237"/>
    </row>
    <row r="1047" spans="1:2" x14ac:dyDescent="0.35">
      <c r="A1047" s="91"/>
      <c r="B1047" s="237"/>
    </row>
    <row r="1048" spans="1:2" x14ac:dyDescent="0.35">
      <c r="A1048" s="91"/>
      <c r="B1048" s="237"/>
    </row>
    <row r="1049" spans="1:2" x14ac:dyDescent="0.35">
      <c r="A1049" s="91"/>
      <c r="B1049" s="237"/>
    </row>
    <row r="1050" spans="1:2" x14ac:dyDescent="0.35">
      <c r="A1050" s="91"/>
      <c r="B1050" s="237"/>
    </row>
    <row r="1051" spans="1:2" x14ac:dyDescent="0.35">
      <c r="A1051" s="1"/>
      <c r="B1051" s="237"/>
    </row>
    <row r="1052" spans="1:2" x14ac:dyDescent="0.35">
      <c r="A1052" s="1"/>
      <c r="B1052" s="237"/>
    </row>
    <row r="1053" spans="1:2" x14ac:dyDescent="0.35">
      <c r="A1053" s="1"/>
      <c r="B1053" s="237"/>
    </row>
    <row r="1054" spans="1:2" x14ac:dyDescent="0.35">
      <c r="A1054" s="1"/>
      <c r="B1054" s="237"/>
    </row>
    <row r="1055" spans="1:2" x14ac:dyDescent="0.35">
      <c r="A1055" s="1"/>
      <c r="B1055" s="237"/>
    </row>
    <row r="1056" spans="1:2" x14ac:dyDescent="0.35">
      <c r="A1056" s="1"/>
      <c r="B1056" s="237"/>
    </row>
    <row r="1057" spans="1:2" x14ac:dyDescent="0.35">
      <c r="A1057" s="1"/>
      <c r="B1057" s="237"/>
    </row>
    <row r="1058" spans="1:2" x14ac:dyDescent="0.35">
      <c r="A1058" s="1"/>
      <c r="B1058" s="237"/>
    </row>
    <row r="1059" spans="1:2" x14ac:dyDescent="0.35">
      <c r="A1059" s="1"/>
      <c r="B1059" s="237"/>
    </row>
    <row r="1060" spans="1:2" x14ac:dyDescent="0.35">
      <c r="A1060" s="1"/>
      <c r="B1060" s="237"/>
    </row>
    <row r="1061" spans="1:2" x14ac:dyDescent="0.35">
      <c r="A1061" s="1"/>
      <c r="B1061" s="237"/>
    </row>
    <row r="1062" spans="1:2" x14ac:dyDescent="0.35">
      <c r="A1062" s="1"/>
      <c r="B1062" s="237"/>
    </row>
    <row r="1063" spans="1:2" x14ac:dyDescent="0.35">
      <c r="A1063" s="1"/>
      <c r="B1063" s="237"/>
    </row>
    <row r="1064" spans="1:2" x14ac:dyDescent="0.35">
      <c r="A1064" s="1"/>
      <c r="B1064" s="237"/>
    </row>
    <row r="1065" spans="1:2" x14ac:dyDescent="0.35">
      <c r="A1065" s="1"/>
      <c r="B1065" s="237"/>
    </row>
    <row r="1066" spans="1:2" x14ac:dyDescent="0.35">
      <c r="A1066" s="1"/>
      <c r="B1066" s="237"/>
    </row>
    <row r="1067" spans="1:2" x14ac:dyDescent="0.35">
      <c r="A1067" s="1"/>
      <c r="B1067" s="237"/>
    </row>
    <row r="1068" spans="1:2" x14ac:dyDescent="0.35">
      <c r="A1068" s="1"/>
      <c r="B1068" s="237"/>
    </row>
    <row r="1069" spans="1:2" x14ac:dyDescent="0.35">
      <c r="A1069" s="1"/>
      <c r="B1069" s="237"/>
    </row>
    <row r="1070" spans="1:2" x14ac:dyDescent="0.35">
      <c r="A1070" s="1"/>
      <c r="B1070" s="237"/>
    </row>
    <row r="1071" spans="1:2" x14ac:dyDescent="0.35">
      <c r="A1071" s="1"/>
      <c r="B1071" s="237"/>
    </row>
    <row r="1072" spans="1:2" x14ac:dyDescent="0.35">
      <c r="A1072" s="1"/>
      <c r="B1072" s="237"/>
    </row>
    <row r="1073" spans="1:2" x14ac:dyDescent="0.35">
      <c r="A1073" s="1"/>
      <c r="B1073" s="237"/>
    </row>
    <row r="1074" spans="1:2" x14ac:dyDescent="0.35">
      <c r="A1074" s="1"/>
      <c r="B1074" s="237"/>
    </row>
    <row r="1075" spans="1:2" x14ac:dyDescent="0.35">
      <c r="A1075" s="1"/>
      <c r="B1075" s="237"/>
    </row>
    <row r="1076" spans="1:2" x14ac:dyDescent="0.35">
      <c r="A1076" s="1"/>
      <c r="B1076" s="237"/>
    </row>
    <row r="1077" spans="1:2" x14ac:dyDescent="0.35">
      <c r="A1077" s="1"/>
      <c r="B1077" s="237"/>
    </row>
    <row r="1078" spans="1:2" x14ac:dyDescent="0.35">
      <c r="A1078" s="1"/>
      <c r="B1078" s="237"/>
    </row>
    <row r="1079" spans="1:2" x14ac:dyDescent="0.35">
      <c r="A1079" s="1"/>
      <c r="B1079" s="237"/>
    </row>
    <row r="1080" spans="1:2" x14ac:dyDescent="0.35">
      <c r="A1080" s="1"/>
      <c r="B1080" s="237"/>
    </row>
    <row r="1081" spans="1:2" x14ac:dyDescent="0.35">
      <c r="A1081" s="1"/>
      <c r="B1081" s="237"/>
    </row>
    <row r="1082" spans="1:2" x14ac:dyDescent="0.35">
      <c r="A1082" s="1"/>
      <c r="B1082" s="237"/>
    </row>
    <row r="1083" spans="1:2" x14ac:dyDescent="0.35">
      <c r="A1083" s="1"/>
      <c r="B1083" s="237"/>
    </row>
    <row r="1084" spans="1:2" x14ac:dyDescent="0.35">
      <c r="A1084" s="1"/>
      <c r="B1084" s="237"/>
    </row>
    <row r="1085" spans="1:2" x14ac:dyDescent="0.35">
      <c r="A1085" s="1"/>
      <c r="B1085" s="237"/>
    </row>
    <row r="1086" spans="1:2" x14ac:dyDescent="0.35">
      <c r="A1086" s="1"/>
      <c r="B1086" s="237"/>
    </row>
    <row r="1087" spans="1:2" x14ac:dyDescent="0.35">
      <c r="A1087" s="1"/>
      <c r="B1087" s="237"/>
    </row>
    <row r="1088" spans="1:2" x14ac:dyDescent="0.35">
      <c r="A1088" s="1"/>
      <c r="B1088" s="237"/>
    </row>
    <row r="1089" spans="1:2" x14ac:dyDescent="0.35">
      <c r="A1089" s="1"/>
      <c r="B1089" s="237"/>
    </row>
    <row r="1090" spans="1:2" x14ac:dyDescent="0.35">
      <c r="A1090" s="1"/>
      <c r="B1090" s="237"/>
    </row>
    <row r="1091" spans="1:2" x14ac:dyDescent="0.35">
      <c r="A1091" s="1"/>
      <c r="B1091" s="237"/>
    </row>
    <row r="1092" spans="1:2" x14ac:dyDescent="0.35">
      <c r="A1092" s="1"/>
      <c r="B1092" s="237"/>
    </row>
    <row r="1093" spans="1:2" x14ac:dyDescent="0.35">
      <c r="A1093" s="1"/>
      <c r="B1093" s="237"/>
    </row>
    <row r="1094" spans="1:2" x14ac:dyDescent="0.35">
      <c r="A1094" s="1"/>
      <c r="B1094" s="237"/>
    </row>
    <row r="1095" spans="1:2" x14ac:dyDescent="0.35">
      <c r="A1095" s="1"/>
      <c r="B1095" s="237"/>
    </row>
    <row r="1096" spans="1:2" x14ac:dyDescent="0.35">
      <c r="A1096" s="1"/>
      <c r="B1096" s="237"/>
    </row>
    <row r="1097" spans="1:2" x14ac:dyDescent="0.35">
      <c r="A1097" s="1"/>
      <c r="B1097" s="237"/>
    </row>
    <row r="1098" spans="1:2" x14ac:dyDescent="0.35">
      <c r="A1098" s="1"/>
      <c r="B1098" s="237"/>
    </row>
    <row r="1099" spans="1:2" x14ac:dyDescent="0.35">
      <c r="A1099" s="1"/>
      <c r="B1099" s="237"/>
    </row>
    <row r="1100" spans="1:2" x14ac:dyDescent="0.35">
      <c r="A1100" s="1"/>
      <c r="B1100" s="237"/>
    </row>
    <row r="1101" spans="1:2" x14ac:dyDescent="0.35">
      <c r="A1101" s="1"/>
      <c r="B1101" s="237"/>
    </row>
    <row r="1102" spans="1:2" x14ac:dyDescent="0.35">
      <c r="A1102" s="1"/>
      <c r="B1102" s="237"/>
    </row>
    <row r="1103" spans="1:2" x14ac:dyDescent="0.35">
      <c r="A1103" s="1"/>
      <c r="B1103" s="237"/>
    </row>
    <row r="1104" spans="1:2" x14ac:dyDescent="0.35">
      <c r="A1104" s="1"/>
      <c r="B1104" s="237"/>
    </row>
    <row r="1105" spans="1:2" x14ac:dyDescent="0.35">
      <c r="A1105" s="1"/>
      <c r="B1105" s="237"/>
    </row>
    <row r="1106" spans="1:2" x14ac:dyDescent="0.35">
      <c r="A1106" s="1"/>
      <c r="B1106" s="237"/>
    </row>
    <row r="1107" spans="1:2" x14ac:dyDescent="0.35">
      <c r="A1107" s="1"/>
      <c r="B1107" s="237"/>
    </row>
    <row r="1108" spans="1:2" x14ac:dyDescent="0.35">
      <c r="A1108" s="1"/>
      <c r="B1108" s="237"/>
    </row>
    <row r="1109" spans="1:2" x14ac:dyDescent="0.35">
      <c r="A1109" s="1"/>
      <c r="B1109" s="237"/>
    </row>
    <row r="1110" spans="1:2" x14ac:dyDescent="0.35">
      <c r="A1110" s="1"/>
      <c r="B1110" s="237"/>
    </row>
    <row r="1111" spans="1:2" x14ac:dyDescent="0.35">
      <c r="A1111" s="1"/>
      <c r="B1111" s="237"/>
    </row>
    <row r="1112" spans="1:2" x14ac:dyDescent="0.35">
      <c r="A1112" s="1"/>
      <c r="B1112" s="237"/>
    </row>
    <row r="1113" spans="1:2" x14ac:dyDescent="0.35">
      <c r="A1113" s="1"/>
      <c r="B1113" s="237"/>
    </row>
    <row r="1114" spans="1:2" x14ac:dyDescent="0.35">
      <c r="A1114" s="1"/>
      <c r="B1114" s="237"/>
    </row>
    <row r="1115" spans="1:2" x14ac:dyDescent="0.35">
      <c r="A1115" s="1"/>
      <c r="B1115" s="237"/>
    </row>
    <row r="1116" spans="1:2" x14ac:dyDescent="0.35">
      <c r="A1116" s="1"/>
      <c r="B1116" s="237"/>
    </row>
    <row r="1117" spans="1:2" x14ac:dyDescent="0.35">
      <c r="A1117" s="1"/>
      <c r="B1117" s="237"/>
    </row>
    <row r="1118" spans="1:2" x14ac:dyDescent="0.35">
      <c r="A1118" s="1"/>
      <c r="B1118" s="237"/>
    </row>
    <row r="1119" spans="1:2" x14ac:dyDescent="0.35">
      <c r="A1119" s="1"/>
      <c r="B1119" s="237"/>
    </row>
    <row r="1120" spans="1:2" x14ac:dyDescent="0.35">
      <c r="A1120" s="1"/>
      <c r="B1120" s="237"/>
    </row>
    <row r="1121" spans="1:2" x14ac:dyDescent="0.35">
      <c r="A1121" s="1"/>
      <c r="B1121" s="237"/>
    </row>
    <row r="1122" spans="1:2" x14ac:dyDescent="0.35">
      <c r="A1122" s="1"/>
      <c r="B1122" s="237"/>
    </row>
    <row r="1123" spans="1:2" x14ac:dyDescent="0.35">
      <c r="A1123" s="1"/>
      <c r="B1123" s="237"/>
    </row>
    <row r="1124" spans="1:2" x14ac:dyDescent="0.35">
      <c r="A1124" s="1"/>
      <c r="B1124" s="237"/>
    </row>
    <row r="1125" spans="1:2" x14ac:dyDescent="0.35">
      <c r="A1125" s="1"/>
      <c r="B1125" s="237"/>
    </row>
    <row r="1126" spans="1:2" x14ac:dyDescent="0.35">
      <c r="A1126" s="1"/>
      <c r="B1126" s="237"/>
    </row>
    <row r="1127" spans="1:2" x14ac:dyDescent="0.35">
      <c r="A1127" s="1"/>
      <c r="B1127" s="237"/>
    </row>
    <row r="1128" spans="1:2" x14ac:dyDescent="0.35">
      <c r="A1128" s="1"/>
      <c r="B1128" s="237"/>
    </row>
    <row r="1129" spans="1:2" x14ac:dyDescent="0.35">
      <c r="A1129" s="1"/>
      <c r="B1129" s="237"/>
    </row>
    <row r="1130" spans="1:2" x14ac:dyDescent="0.35">
      <c r="A1130" s="1"/>
      <c r="B1130" s="237"/>
    </row>
    <row r="1131" spans="1:2" x14ac:dyDescent="0.35">
      <c r="A1131" s="1"/>
      <c r="B1131" s="237"/>
    </row>
    <row r="1132" spans="1:2" x14ac:dyDescent="0.35">
      <c r="A1132" s="1"/>
      <c r="B1132" s="237"/>
    </row>
    <row r="1133" spans="1:2" x14ac:dyDescent="0.35">
      <c r="A1133" s="1"/>
      <c r="B1133" s="237"/>
    </row>
    <row r="1134" spans="1:2" x14ac:dyDescent="0.35">
      <c r="A1134" s="1"/>
      <c r="B1134" s="237"/>
    </row>
    <row r="1135" spans="1:2" x14ac:dyDescent="0.35">
      <c r="A1135" s="1"/>
      <c r="B1135" s="237"/>
    </row>
    <row r="1136" spans="1:2" x14ac:dyDescent="0.35">
      <c r="A1136" s="1"/>
      <c r="B1136" s="237"/>
    </row>
    <row r="1137" spans="1:2" x14ac:dyDescent="0.35">
      <c r="A1137" s="1"/>
      <c r="B1137" s="237"/>
    </row>
    <row r="1138" spans="1:2" x14ac:dyDescent="0.35">
      <c r="A1138" s="1"/>
      <c r="B1138" s="237"/>
    </row>
    <row r="1139" spans="1:2" x14ac:dyDescent="0.35">
      <c r="A1139" s="1"/>
      <c r="B1139" s="237"/>
    </row>
    <row r="1140" spans="1:2" x14ac:dyDescent="0.35">
      <c r="A1140" s="1"/>
      <c r="B1140" s="237"/>
    </row>
    <row r="1141" spans="1:2" x14ac:dyDescent="0.35">
      <c r="A1141" s="1"/>
      <c r="B1141" s="237"/>
    </row>
    <row r="1142" spans="1:2" x14ac:dyDescent="0.35">
      <c r="A1142" s="1"/>
      <c r="B1142" s="237"/>
    </row>
    <row r="1143" spans="1:2" x14ac:dyDescent="0.35">
      <c r="A1143" s="1"/>
      <c r="B1143" s="237"/>
    </row>
    <row r="1144" spans="1:2" x14ac:dyDescent="0.35">
      <c r="A1144" s="1"/>
      <c r="B1144" s="237"/>
    </row>
    <row r="1145" spans="1:2" x14ac:dyDescent="0.35">
      <c r="A1145" s="1"/>
      <c r="B1145" s="237"/>
    </row>
    <row r="1146" spans="1:2" x14ac:dyDescent="0.35">
      <c r="A1146" s="1"/>
      <c r="B1146" s="237"/>
    </row>
    <row r="1147" spans="1:2" x14ac:dyDescent="0.35">
      <c r="A1147" s="1"/>
      <c r="B1147" s="237"/>
    </row>
    <row r="1148" spans="1:2" x14ac:dyDescent="0.35">
      <c r="A1148" s="1"/>
      <c r="B1148" s="237"/>
    </row>
    <row r="1149" spans="1:2" x14ac:dyDescent="0.35">
      <c r="A1149" s="1"/>
      <c r="B1149" s="237"/>
    </row>
    <row r="1150" spans="1:2" x14ac:dyDescent="0.35">
      <c r="A1150" s="1"/>
      <c r="B1150" s="237"/>
    </row>
    <row r="1151" spans="1:2" x14ac:dyDescent="0.35">
      <c r="A1151" s="1"/>
      <c r="B1151" s="237"/>
    </row>
    <row r="1152" spans="1:2" x14ac:dyDescent="0.35">
      <c r="A1152" s="1"/>
      <c r="B1152" s="237"/>
    </row>
    <row r="1153" spans="1:2" x14ac:dyDescent="0.35">
      <c r="A1153" s="1"/>
      <c r="B1153" s="237"/>
    </row>
    <row r="1154" spans="1:2" x14ac:dyDescent="0.35">
      <c r="A1154" s="1"/>
      <c r="B1154" s="237"/>
    </row>
    <row r="1155" spans="1:2" x14ac:dyDescent="0.35">
      <c r="A1155" s="1"/>
      <c r="B1155" s="237"/>
    </row>
    <row r="1156" spans="1:2" x14ac:dyDescent="0.35">
      <c r="A1156" s="1"/>
      <c r="B1156" s="237"/>
    </row>
    <row r="1157" spans="1:2" x14ac:dyDescent="0.35">
      <c r="A1157" s="1"/>
      <c r="B1157" s="237"/>
    </row>
    <row r="1158" spans="1:2" x14ac:dyDescent="0.35">
      <c r="A1158" s="1"/>
      <c r="B1158" s="237"/>
    </row>
    <row r="1159" spans="1:2" x14ac:dyDescent="0.35">
      <c r="A1159" s="1"/>
      <c r="B1159" s="237"/>
    </row>
    <row r="1160" spans="1:2" x14ac:dyDescent="0.35">
      <c r="A1160" s="1"/>
      <c r="B1160" s="237"/>
    </row>
    <row r="1161" spans="1:2" x14ac:dyDescent="0.35">
      <c r="A1161" s="1"/>
      <c r="B1161" s="237"/>
    </row>
    <row r="1162" spans="1:2" x14ac:dyDescent="0.35">
      <c r="A1162" s="1"/>
      <c r="B1162" s="237"/>
    </row>
    <row r="1163" spans="1:2" x14ac:dyDescent="0.35">
      <c r="A1163" s="1"/>
      <c r="B1163" s="237"/>
    </row>
    <row r="1164" spans="1:2" x14ac:dyDescent="0.35">
      <c r="A1164" s="1"/>
      <c r="B1164" s="237"/>
    </row>
    <row r="1165" spans="1:2" x14ac:dyDescent="0.35">
      <c r="A1165" s="1"/>
      <c r="B1165" s="237"/>
    </row>
    <row r="1166" spans="1:2" x14ac:dyDescent="0.35">
      <c r="A1166" s="1"/>
      <c r="B1166" s="237"/>
    </row>
    <row r="1167" spans="1:2" x14ac:dyDescent="0.35">
      <c r="A1167" s="1"/>
      <c r="B1167" s="237"/>
    </row>
    <row r="1168" spans="1:2" x14ac:dyDescent="0.35">
      <c r="A1168" s="1"/>
      <c r="B1168" s="237"/>
    </row>
    <row r="1169" spans="1:2" x14ac:dyDescent="0.35">
      <c r="A1169" s="1"/>
      <c r="B1169" s="237"/>
    </row>
    <row r="1170" spans="1:2" x14ac:dyDescent="0.35">
      <c r="A1170" s="1"/>
      <c r="B1170" s="237"/>
    </row>
    <row r="1171" spans="1:2" x14ac:dyDescent="0.35">
      <c r="A1171" s="1"/>
      <c r="B1171" s="237"/>
    </row>
    <row r="1172" spans="1:2" x14ac:dyDescent="0.35">
      <c r="A1172" s="1"/>
      <c r="B1172" s="237"/>
    </row>
    <row r="1173" spans="1:2" x14ac:dyDescent="0.35">
      <c r="A1173" s="1"/>
      <c r="B1173" s="237"/>
    </row>
    <row r="1174" spans="1:2" x14ac:dyDescent="0.35">
      <c r="A1174" s="1"/>
      <c r="B1174" s="237"/>
    </row>
    <row r="1175" spans="1:2" x14ac:dyDescent="0.35">
      <c r="A1175" s="1"/>
      <c r="B1175" s="237"/>
    </row>
    <row r="1176" spans="1:2" x14ac:dyDescent="0.35">
      <c r="A1176" s="1"/>
      <c r="B1176" s="237"/>
    </row>
    <row r="1177" spans="1:2" x14ac:dyDescent="0.35">
      <c r="A1177" s="1"/>
      <c r="B1177" s="237"/>
    </row>
    <row r="1178" spans="1:2" x14ac:dyDescent="0.35">
      <c r="A1178" s="1"/>
      <c r="B1178" s="237"/>
    </row>
    <row r="1179" spans="1:2" x14ac:dyDescent="0.35">
      <c r="A1179" s="1"/>
      <c r="B1179" s="237"/>
    </row>
    <row r="1180" spans="1:2" x14ac:dyDescent="0.35">
      <c r="A1180" s="1"/>
      <c r="B1180" s="237"/>
    </row>
    <row r="1181" spans="1:2" x14ac:dyDescent="0.35">
      <c r="A1181" s="1"/>
      <c r="B1181" s="237"/>
    </row>
    <row r="1182" spans="1:2" x14ac:dyDescent="0.35">
      <c r="A1182" s="1"/>
      <c r="B1182" s="237"/>
    </row>
    <row r="1183" spans="1:2" x14ac:dyDescent="0.35">
      <c r="A1183" s="1"/>
      <c r="B1183" s="237"/>
    </row>
    <row r="1184" spans="1:2" x14ac:dyDescent="0.35">
      <c r="A1184" s="1"/>
      <c r="B1184" s="237"/>
    </row>
    <row r="1185" spans="1:2" x14ac:dyDescent="0.35">
      <c r="A1185" s="1"/>
      <c r="B1185" s="237"/>
    </row>
    <row r="1186" spans="1:2" x14ac:dyDescent="0.35">
      <c r="A1186" s="1"/>
      <c r="B1186" s="237"/>
    </row>
    <row r="1187" spans="1:2" x14ac:dyDescent="0.35">
      <c r="A1187" s="1"/>
      <c r="B1187" s="237"/>
    </row>
    <row r="1188" spans="1:2" x14ac:dyDescent="0.35">
      <c r="A1188" s="1"/>
      <c r="B1188" s="237"/>
    </row>
    <row r="1189" spans="1:2" x14ac:dyDescent="0.35">
      <c r="A1189" s="1"/>
      <c r="B1189" s="237"/>
    </row>
    <row r="1190" spans="1:2" x14ac:dyDescent="0.35">
      <c r="A1190" s="1"/>
      <c r="B1190" s="237"/>
    </row>
    <row r="1191" spans="1:2" x14ac:dyDescent="0.35">
      <c r="A1191" s="1"/>
      <c r="B1191" s="237"/>
    </row>
    <row r="1192" spans="1:2" x14ac:dyDescent="0.35">
      <c r="A1192" s="1"/>
      <c r="B1192" s="237"/>
    </row>
    <row r="1193" spans="1:2" x14ac:dyDescent="0.35">
      <c r="A1193" s="1"/>
      <c r="B1193" s="237"/>
    </row>
    <row r="1194" spans="1:2" x14ac:dyDescent="0.35">
      <c r="A1194" s="1"/>
      <c r="B1194" s="237"/>
    </row>
    <row r="1195" spans="1:2" x14ac:dyDescent="0.35">
      <c r="A1195" s="1"/>
      <c r="B1195" s="237"/>
    </row>
    <row r="1196" spans="1:2" x14ac:dyDescent="0.35">
      <c r="A1196" s="1"/>
      <c r="B1196" s="237"/>
    </row>
    <row r="1197" spans="1:2" x14ac:dyDescent="0.35">
      <c r="A1197" s="1"/>
      <c r="B1197" s="237"/>
    </row>
    <row r="1198" spans="1:2" x14ac:dyDescent="0.35">
      <c r="A1198" s="1"/>
      <c r="B1198" s="237"/>
    </row>
    <row r="1199" spans="1:2" x14ac:dyDescent="0.35">
      <c r="A1199" s="1"/>
      <c r="B1199" s="237"/>
    </row>
    <row r="1200" spans="1:2" x14ac:dyDescent="0.35">
      <c r="A1200" s="1"/>
      <c r="B1200" s="237"/>
    </row>
    <row r="1201" spans="1:2" x14ac:dyDescent="0.35">
      <c r="A1201" s="1"/>
      <c r="B1201" s="237"/>
    </row>
    <row r="1202" spans="1:2" x14ac:dyDescent="0.35">
      <c r="A1202" s="1"/>
      <c r="B1202" s="237"/>
    </row>
    <row r="1203" spans="1:2" x14ac:dyDescent="0.35">
      <c r="A1203" s="1"/>
      <c r="B1203" s="237"/>
    </row>
    <row r="1204" spans="1:2" x14ac:dyDescent="0.35">
      <c r="A1204" s="1"/>
      <c r="B1204" s="237"/>
    </row>
    <row r="1205" spans="1:2" x14ac:dyDescent="0.35">
      <c r="A1205" s="1"/>
      <c r="B1205" s="237"/>
    </row>
    <row r="1206" spans="1:2" x14ac:dyDescent="0.35">
      <c r="A1206" s="1"/>
      <c r="B1206" s="237"/>
    </row>
    <row r="1207" spans="1:2" x14ac:dyDescent="0.35">
      <c r="A1207" s="1"/>
      <c r="B1207" s="237"/>
    </row>
    <row r="1208" spans="1:2" x14ac:dyDescent="0.35">
      <c r="A1208" s="1"/>
      <c r="B1208" s="237"/>
    </row>
    <row r="1209" spans="1:2" x14ac:dyDescent="0.35">
      <c r="A1209" s="1"/>
      <c r="B1209" s="237"/>
    </row>
    <row r="1210" spans="1:2" x14ac:dyDescent="0.35">
      <c r="A1210" s="1"/>
      <c r="B1210" s="237"/>
    </row>
    <row r="1211" spans="1:2" x14ac:dyDescent="0.35">
      <c r="A1211" s="1"/>
      <c r="B1211" s="237"/>
    </row>
    <row r="1212" spans="1:2" x14ac:dyDescent="0.35">
      <c r="A1212" s="1"/>
      <c r="B1212" s="237"/>
    </row>
    <row r="1213" spans="1:2" x14ac:dyDescent="0.35">
      <c r="A1213" s="1"/>
      <c r="B1213" s="237"/>
    </row>
    <row r="1214" spans="1:2" x14ac:dyDescent="0.35">
      <c r="A1214" s="1"/>
      <c r="B1214" s="237"/>
    </row>
    <row r="1215" spans="1:2" x14ac:dyDescent="0.35">
      <c r="A1215" s="1"/>
      <c r="B1215" s="237"/>
    </row>
    <row r="1216" spans="1:2" x14ac:dyDescent="0.35">
      <c r="A1216" s="1"/>
      <c r="B1216" s="237"/>
    </row>
    <row r="1217" spans="1:2" x14ac:dyDescent="0.35">
      <c r="A1217" s="1"/>
      <c r="B1217" s="237"/>
    </row>
    <row r="1218" spans="1:2" x14ac:dyDescent="0.35">
      <c r="A1218" s="1"/>
      <c r="B1218" s="237"/>
    </row>
    <row r="1219" spans="1:2" x14ac:dyDescent="0.35">
      <c r="A1219" s="1"/>
      <c r="B1219" s="237"/>
    </row>
    <row r="1220" spans="1:2" x14ac:dyDescent="0.35">
      <c r="A1220" s="1"/>
      <c r="B1220" s="237"/>
    </row>
    <row r="1221" spans="1:2" x14ac:dyDescent="0.35">
      <c r="A1221" s="1"/>
      <c r="B1221" s="237"/>
    </row>
    <row r="1222" spans="1:2" x14ac:dyDescent="0.35">
      <c r="A1222" s="1"/>
      <c r="B1222" s="237"/>
    </row>
    <row r="1223" spans="1:2" x14ac:dyDescent="0.35">
      <c r="A1223" s="1"/>
      <c r="B1223" s="237"/>
    </row>
    <row r="1224" spans="1:2" x14ac:dyDescent="0.35">
      <c r="A1224" s="1"/>
      <c r="B1224" s="237"/>
    </row>
    <row r="1225" spans="1:2" x14ac:dyDescent="0.35">
      <c r="A1225" s="1"/>
      <c r="B1225" s="237"/>
    </row>
    <row r="1226" spans="1:2" x14ac:dyDescent="0.35">
      <c r="A1226" s="1"/>
      <c r="B1226" s="237"/>
    </row>
    <row r="1227" spans="1:2" x14ac:dyDescent="0.35">
      <c r="A1227" s="1"/>
      <c r="B1227" s="237"/>
    </row>
    <row r="1228" spans="1:2" x14ac:dyDescent="0.35">
      <c r="A1228" s="1"/>
      <c r="B1228" s="237"/>
    </row>
    <row r="1229" spans="1:2" x14ac:dyDescent="0.35">
      <c r="A1229" s="1"/>
      <c r="B1229" s="237"/>
    </row>
    <row r="1230" spans="1:2" x14ac:dyDescent="0.35">
      <c r="A1230" s="1"/>
      <c r="B1230" s="237"/>
    </row>
    <row r="1231" spans="1:2" x14ac:dyDescent="0.35">
      <c r="A1231" s="1"/>
      <c r="B1231" s="237"/>
    </row>
    <row r="1232" spans="1:2" x14ac:dyDescent="0.35">
      <c r="A1232" s="1"/>
      <c r="B1232" s="237"/>
    </row>
    <row r="1233" spans="1:2" x14ac:dyDescent="0.35">
      <c r="A1233" s="1"/>
      <c r="B1233" s="237"/>
    </row>
    <row r="1234" spans="1:2" x14ac:dyDescent="0.35">
      <c r="A1234" s="1"/>
      <c r="B1234" s="237"/>
    </row>
    <row r="1235" spans="1:2" x14ac:dyDescent="0.35">
      <c r="A1235" s="1"/>
      <c r="B1235" s="237"/>
    </row>
    <row r="1236" spans="1:2" x14ac:dyDescent="0.35">
      <c r="A1236" s="1"/>
      <c r="B1236" s="237"/>
    </row>
    <row r="1237" spans="1:2" x14ac:dyDescent="0.35">
      <c r="A1237" s="1"/>
      <c r="B1237" s="237"/>
    </row>
    <row r="1238" spans="1:2" x14ac:dyDescent="0.35">
      <c r="A1238" s="1"/>
      <c r="B1238" s="237"/>
    </row>
    <row r="1239" spans="1:2" x14ac:dyDescent="0.35">
      <c r="A1239" s="1"/>
      <c r="B1239" s="237"/>
    </row>
    <row r="1240" spans="1:2" x14ac:dyDescent="0.35">
      <c r="A1240" s="1"/>
      <c r="B1240" s="237"/>
    </row>
    <row r="1241" spans="1:2" x14ac:dyDescent="0.35">
      <c r="A1241" s="1"/>
      <c r="B1241" s="237"/>
    </row>
    <row r="1242" spans="1:2" x14ac:dyDescent="0.35">
      <c r="A1242" s="1"/>
      <c r="B1242" s="237"/>
    </row>
    <row r="1243" spans="1:2" x14ac:dyDescent="0.35">
      <c r="A1243" s="1"/>
      <c r="B1243" s="237"/>
    </row>
    <row r="1244" spans="1:2" x14ac:dyDescent="0.35">
      <c r="A1244" s="1"/>
      <c r="B1244" s="237"/>
    </row>
    <row r="1245" spans="1:2" x14ac:dyDescent="0.35">
      <c r="A1245" s="1"/>
      <c r="B1245" s="237"/>
    </row>
    <row r="1246" spans="1:2" x14ac:dyDescent="0.35">
      <c r="A1246" s="1"/>
      <c r="B1246" s="237"/>
    </row>
    <row r="1247" spans="1:2" x14ac:dyDescent="0.35">
      <c r="A1247" s="1"/>
      <c r="B1247" s="237"/>
    </row>
    <row r="1248" spans="1:2" x14ac:dyDescent="0.35">
      <c r="A1248" s="1"/>
      <c r="B1248" s="237"/>
    </row>
    <row r="1249" spans="1:2" x14ac:dyDescent="0.35">
      <c r="A1249" s="1"/>
      <c r="B1249" s="237"/>
    </row>
    <row r="1250" spans="1:2" x14ac:dyDescent="0.35">
      <c r="A1250" s="1"/>
      <c r="B1250" s="237"/>
    </row>
    <row r="1251" spans="1:2" x14ac:dyDescent="0.35">
      <c r="A1251" s="1"/>
      <c r="B1251" s="237"/>
    </row>
    <row r="1252" spans="1:2" x14ac:dyDescent="0.35">
      <c r="A1252" s="1"/>
      <c r="B1252" s="237"/>
    </row>
    <row r="1253" spans="1:2" x14ac:dyDescent="0.35">
      <c r="A1253" s="1"/>
      <c r="B1253" s="237"/>
    </row>
    <row r="1254" spans="1:2" x14ac:dyDescent="0.35">
      <c r="A1254" s="1"/>
      <c r="B1254" s="237"/>
    </row>
    <row r="1255" spans="1:2" x14ac:dyDescent="0.35">
      <c r="A1255" s="1"/>
      <c r="B1255" s="237"/>
    </row>
    <row r="1256" spans="1:2" x14ac:dyDescent="0.35">
      <c r="A1256" s="1"/>
      <c r="B1256" s="237"/>
    </row>
    <row r="1257" spans="1:2" x14ac:dyDescent="0.35">
      <c r="A1257" s="1"/>
      <c r="B1257" s="237"/>
    </row>
    <row r="1258" spans="1:2" x14ac:dyDescent="0.35">
      <c r="A1258" s="1"/>
      <c r="B1258" s="237"/>
    </row>
    <row r="1259" spans="1:2" x14ac:dyDescent="0.35">
      <c r="A1259" s="1"/>
      <c r="B1259" s="237"/>
    </row>
    <row r="1260" spans="1:2" x14ac:dyDescent="0.35">
      <c r="A1260" s="1"/>
      <c r="B1260" s="237"/>
    </row>
    <row r="1261" spans="1:2" x14ac:dyDescent="0.35">
      <c r="A1261" s="1"/>
      <c r="B1261" s="237"/>
    </row>
    <row r="1262" spans="1:2" x14ac:dyDescent="0.35">
      <c r="A1262" s="1"/>
      <c r="B1262" s="237"/>
    </row>
    <row r="1263" spans="1:2" x14ac:dyDescent="0.35">
      <c r="A1263" s="1"/>
      <c r="B1263" s="237"/>
    </row>
    <row r="1264" spans="1:2" x14ac:dyDescent="0.35">
      <c r="A1264" s="1"/>
      <c r="B1264" s="237"/>
    </row>
    <row r="1265" spans="1:2" x14ac:dyDescent="0.35">
      <c r="A1265" s="1"/>
      <c r="B1265" s="237"/>
    </row>
    <row r="1266" spans="1:2" x14ac:dyDescent="0.35">
      <c r="A1266" s="1"/>
      <c r="B1266" s="237"/>
    </row>
    <row r="1267" spans="1:2" x14ac:dyDescent="0.35">
      <c r="A1267" s="1"/>
      <c r="B1267" s="237"/>
    </row>
    <row r="1268" spans="1:2" x14ac:dyDescent="0.35">
      <c r="A1268" s="1"/>
      <c r="B1268" s="237"/>
    </row>
    <row r="1269" spans="1:2" x14ac:dyDescent="0.35">
      <c r="A1269" s="1"/>
      <c r="B1269" s="237"/>
    </row>
    <row r="1270" spans="1:2" x14ac:dyDescent="0.35">
      <c r="A1270" s="1"/>
      <c r="B1270" s="237"/>
    </row>
    <row r="1271" spans="1:2" x14ac:dyDescent="0.35">
      <c r="A1271" s="1"/>
      <c r="B1271" s="237"/>
    </row>
    <row r="1272" spans="1:2" x14ac:dyDescent="0.35">
      <c r="A1272" s="1"/>
      <c r="B1272" s="237"/>
    </row>
    <row r="1273" spans="1:2" x14ac:dyDescent="0.35">
      <c r="A1273" s="1"/>
      <c r="B1273" s="237"/>
    </row>
    <row r="1274" spans="1:2" x14ac:dyDescent="0.35">
      <c r="A1274" s="1"/>
      <c r="B1274" s="237"/>
    </row>
    <row r="1275" spans="1:2" x14ac:dyDescent="0.35">
      <c r="A1275" s="1"/>
      <c r="B1275" s="237"/>
    </row>
    <row r="1276" spans="1:2" x14ac:dyDescent="0.35">
      <c r="A1276" s="1"/>
      <c r="B1276" s="237"/>
    </row>
    <row r="1277" spans="1:2" x14ac:dyDescent="0.35">
      <c r="A1277" s="1"/>
      <c r="B1277" s="237"/>
    </row>
    <row r="1278" spans="1:2" x14ac:dyDescent="0.35">
      <c r="A1278" s="1"/>
      <c r="B1278" s="237"/>
    </row>
    <row r="1279" spans="1:2" x14ac:dyDescent="0.35">
      <c r="A1279" s="1"/>
      <c r="B1279" s="237"/>
    </row>
    <row r="1280" spans="1:2" x14ac:dyDescent="0.35">
      <c r="A1280" s="1"/>
      <c r="B1280" s="237"/>
    </row>
    <row r="1281" spans="1:2" x14ac:dyDescent="0.35">
      <c r="A1281" s="1"/>
      <c r="B1281" s="237"/>
    </row>
    <row r="1282" spans="1:2" x14ac:dyDescent="0.35">
      <c r="A1282" s="1"/>
      <c r="B1282" s="237"/>
    </row>
    <row r="1283" spans="1:2" x14ac:dyDescent="0.35">
      <c r="A1283" s="1"/>
      <c r="B1283" s="237"/>
    </row>
    <row r="1284" spans="1:2" x14ac:dyDescent="0.35">
      <c r="A1284" s="1"/>
      <c r="B1284" s="237"/>
    </row>
    <row r="1285" spans="1:2" x14ac:dyDescent="0.35">
      <c r="A1285" s="1"/>
      <c r="B1285" s="237"/>
    </row>
    <row r="1286" spans="1:2" x14ac:dyDescent="0.35">
      <c r="A1286" s="1"/>
      <c r="B1286" s="237"/>
    </row>
    <row r="1287" spans="1:2" x14ac:dyDescent="0.35">
      <c r="A1287" s="1"/>
      <c r="B1287" s="237"/>
    </row>
    <row r="1288" spans="1:2" x14ac:dyDescent="0.35">
      <c r="A1288" s="1"/>
      <c r="B1288" s="237"/>
    </row>
    <row r="1289" spans="1:2" x14ac:dyDescent="0.35">
      <c r="A1289" s="1"/>
      <c r="B1289" s="237"/>
    </row>
    <row r="1290" spans="1:2" x14ac:dyDescent="0.35">
      <c r="A1290" s="1"/>
      <c r="B1290" s="237"/>
    </row>
    <row r="1291" spans="1:2" x14ac:dyDescent="0.35">
      <c r="A1291" s="1"/>
      <c r="B1291" s="237"/>
    </row>
    <row r="1292" spans="1:2" x14ac:dyDescent="0.35">
      <c r="A1292" s="1"/>
      <c r="B1292" s="237"/>
    </row>
    <row r="1293" spans="1:2" x14ac:dyDescent="0.35">
      <c r="A1293" s="1"/>
      <c r="B1293" s="237"/>
    </row>
    <row r="1294" spans="1:2" x14ac:dyDescent="0.35">
      <c r="A1294" s="1"/>
      <c r="B1294" s="237"/>
    </row>
    <row r="1295" spans="1:2" x14ac:dyDescent="0.35">
      <c r="A1295" s="1"/>
      <c r="B1295" s="237"/>
    </row>
    <row r="1296" spans="1:2" x14ac:dyDescent="0.35">
      <c r="A1296" s="1"/>
      <c r="B1296" s="237"/>
    </row>
    <row r="1297" spans="1:2" x14ac:dyDescent="0.35">
      <c r="A1297" s="1"/>
      <c r="B1297" s="237"/>
    </row>
    <row r="1298" spans="1:2" x14ac:dyDescent="0.35">
      <c r="A1298" s="1"/>
      <c r="B1298" s="237"/>
    </row>
    <row r="1299" spans="1:2" x14ac:dyDescent="0.35">
      <c r="A1299" s="1"/>
      <c r="B1299" s="237"/>
    </row>
    <row r="1300" spans="1:2" x14ac:dyDescent="0.35">
      <c r="A1300" s="1"/>
      <c r="B1300" s="237"/>
    </row>
    <row r="1301" spans="1:2" x14ac:dyDescent="0.35">
      <c r="A1301" s="1"/>
      <c r="B1301" s="237"/>
    </row>
    <row r="1302" spans="1:2" x14ac:dyDescent="0.35">
      <c r="A1302" s="1"/>
      <c r="B1302" s="237"/>
    </row>
    <row r="1303" spans="1:2" x14ac:dyDescent="0.35">
      <c r="A1303" s="1"/>
      <c r="B1303" s="237"/>
    </row>
    <row r="1304" spans="1:2" x14ac:dyDescent="0.35">
      <c r="A1304" s="1"/>
      <c r="B1304" s="237"/>
    </row>
    <row r="1305" spans="1:2" x14ac:dyDescent="0.35">
      <c r="A1305" s="1"/>
      <c r="B1305" s="237"/>
    </row>
    <row r="1306" spans="1:2" x14ac:dyDescent="0.35">
      <c r="A1306" s="1"/>
      <c r="B1306" s="237"/>
    </row>
    <row r="1307" spans="1:2" x14ac:dyDescent="0.35">
      <c r="A1307" s="1"/>
      <c r="B1307" s="237"/>
    </row>
    <row r="1308" spans="1:2" x14ac:dyDescent="0.35">
      <c r="A1308" s="1"/>
      <c r="B1308" s="237"/>
    </row>
    <row r="1309" spans="1:2" x14ac:dyDescent="0.35">
      <c r="A1309" s="1"/>
      <c r="B1309" s="237"/>
    </row>
    <row r="1310" spans="1:2" x14ac:dyDescent="0.35">
      <c r="A1310" s="1"/>
      <c r="B1310" s="237"/>
    </row>
    <row r="1311" spans="1:2" x14ac:dyDescent="0.35">
      <c r="A1311" s="1"/>
      <c r="B1311" s="237"/>
    </row>
    <row r="1312" spans="1:2" x14ac:dyDescent="0.35">
      <c r="A1312" s="1"/>
      <c r="B1312" s="237"/>
    </row>
    <row r="1313" spans="1:2" x14ac:dyDescent="0.35">
      <c r="A1313" s="1"/>
      <c r="B1313" s="237"/>
    </row>
    <row r="1314" spans="1:2" x14ac:dyDescent="0.35">
      <c r="A1314" s="1"/>
      <c r="B1314" s="237"/>
    </row>
    <row r="1315" spans="1:2" x14ac:dyDescent="0.35">
      <c r="A1315" s="1"/>
      <c r="B1315" s="237"/>
    </row>
    <row r="1316" spans="1:2" x14ac:dyDescent="0.35">
      <c r="A1316" s="1"/>
      <c r="B1316" s="237"/>
    </row>
    <row r="1317" spans="1:2" x14ac:dyDescent="0.35">
      <c r="A1317" s="1"/>
      <c r="B1317" s="237"/>
    </row>
    <row r="1318" spans="1:2" x14ac:dyDescent="0.35">
      <c r="A1318" s="1"/>
      <c r="B1318" s="237"/>
    </row>
    <row r="1319" spans="1:2" x14ac:dyDescent="0.35">
      <c r="A1319" s="1"/>
      <c r="B1319" s="237"/>
    </row>
    <row r="1320" spans="1:2" x14ac:dyDescent="0.35">
      <c r="A1320" s="1"/>
      <c r="B1320" s="237"/>
    </row>
    <row r="1321" spans="1:2" x14ac:dyDescent="0.35">
      <c r="A1321" s="1"/>
      <c r="B1321" s="237"/>
    </row>
    <row r="1322" spans="1:2" x14ac:dyDescent="0.35">
      <c r="A1322" s="1"/>
      <c r="B1322" s="237"/>
    </row>
    <row r="1323" spans="1:2" x14ac:dyDescent="0.35">
      <c r="A1323" s="1"/>
      <c r="B1323" s="237"/>
    </row>
    <row r="1324" spans="1:2" x14ac:dyDescent="0.35">
      <c r="A1324" s="1"/>
      <c r="B1324" s="237"/>
    </row>
    <row r="1325" spans="1:2" x14ac:dyDescent="0.35">
      <c r="A1325" s="1"/>
      <c r="B1325" s="237"/>
    </row>
    <row r="1326" spans="1:2" x14ac:dyDescent="0.35">
      <c r="A1326" s="1"/>
      <c r="B1326" s="237"/>
    </row>
    <row r="1327" spans="1:2" x14ac:dyDescent="0.35">
      <c r="A1327" s="1"/>
      <c r="B1327" s="237"/>
    </row>
    <row r="1328" spans="1:2" x14ac:dyDescent="0.35">
      <c r="A1328" s="1"/>
      <c r="B1328" s="237"/>
    </row>
    <row r="1329" spans="1:2" x14ac:dyDescent="0.35">
      <c r="A1329" s="1"/>
      <c r="B1329" s="237"/>
    </row>
    <row r="1330" spans="1:2" x14ac:dyDescent="0.35">
      <c r="A1330" s="1"/>
      <c r="B1330" s="237"/>
    </row>
    <row r="1331" spans="1:2" x14ac:dyDescent="0.35">
      <c r="A1331" s="1"/>
      <c r="B1331" s="237"/>
    </row>
    <row r="1332" spans="1:2" x14ac:dyDescent="0.35">
      <c r="A1332" s="1"/>
      <c r="B1332" s="237"/>
    </row>
    <row r="1333" spans="1:2" x14ac:dyDescent="0.35">
      <c r="A1333" s="1"/>
      <c r="B1333" s="237"/>
    </row>
    <row r="1334" spans="1:2" x14ac:dyDescent="0.35">
      <c r="A1334" s="1"/>
      <c r="B1334" s="237"/>
    </row>
    <row r="1335" spans="1:2" x14ac:dyDescent="0.35">
      <c r="A1335" s="1"/>
      <c r="B1335" s="237"/>
    </row>
    <row r="1336" spans="1:2" x14ac:dyDescent="0.35">
      <c r="A1336" s="1"/>
      <c r="B1336" s="237"/>
    </row>
    <row r="1337" spans="1:2" x14ac:dyDescent="0.35">
      <c r="A1337" s="1"/>
      <c r="B1337" s="237"/>
    </row>
    <row r="1338" spans="1:2" x14ac:dyDescent="0.35">
      <c r="A1338" s="1"/>
      <c r="B1338" s="237"/>
    </row>
    <row r="1339" spans="1:2" x14ac:dyDescent="0.35">
      <c r="A1339" s="1"/>
      <c r="B1339" s="237"/>
    </row>
    <row r="1340" spans="1:2" x14ac:dyDescent="0.35">
      <c r="A1340" s="1"/>
      <c r="B1340" s="237"/>
    </row>
    <row r="1341" spans="1:2" x14ac:dyDescent="0.35">
      <c r="A1341" s="1"/>
      <c r="B1341" s="237"/>
    </row>
    <row r="1342" spans="1:2" x14ac:dyDescent="0.35">
      <c r="A1342" s="1"/>
      <c r="B1342" s="237"/>
    </row>
    <row r="1343" spans="1:2" x14ac:dyDescent="0.35">
      <c r="A1343" s="1"/>
      <c r="B1343" s="237"/>
    </row>
    <row r="1344" spans="1:2" x14ac:dyDescent="0.35">
      <c r="A1344" s="1"/>
      <c r="B1344" s="237"/>
    </row>
    <row r="1345" spans="1:2" x14ac:dyDescent="0.35">
      <c r="A1345" s="1"/>
      <c r="B1345" s="237"/>
    </row>
    <row r="1346" spans="1:2" x14ac:dyDescent="0.35">
      <c r="A1346" s="1"/>
      <c r="B1346" s="237"/>
    </row>
    <row r="1347" spans="1:2" x14ac:dyDescent="0.35">
      <c r="A1347" s="1"/>
      <c r="B1347" s="237"/>
    </row>
    <row r="1348" spans="1:2" x14ac:dyDescent="0.35">
      <c r="A1348" s="1"/>
      <c r="B1348" s="237"/>
    </row>
    <row r="1349" spans="1:2" x14ac:dyDescent="0.35">
      <c r="A1349" s="1"/>
      <c r="B1349" s="237"/>
    </row>
    <row r="1350" spans="1:2" x14ac:dyDescent="0.35">
      <c r="A1350" s="1"/>
      <c r="B1350" s="237"/>
    </row>
    <row r="1351" spans="1:2" x14ac:dyDescent="0.35">
      <c r="A1351" s="1"/>
      <c r="B1351" s="237"/>
    </row>
    <row r="1352" spans="1:2" x14ac:dyDescent="0.35">
      <c r="A1352" s="1"/>
      <c r="B1352" s="237"/>
    </row>
    <row r="1353" spans="1:2" x14ac:dyDescent="0.35">
      <c r="A1353" s="1"/>
      <c r="B1353" s="237"/>
    </row>
    <row r="1354" spans="1:2" x14ac:dyDescent="0.35">
      <c r="A1354" s="1"/>
      <c r="B1354" s="237"/>
    </row>
    <row r="1355" spans="1:2" x14ac:dyDescent="0.35">
      <c r="A1355" s="1"/>
      <c r="B1355" s="237"/>
    </row>
    <row r="1356" spans="1:2" x14ac:dyDescent="0.35">
      <c r="A1356" s="1"/>
      <c r="B1356" s="237"/>
    </row>
    <row r="1357" spans="1:2" x14ac:dyDescent="0.35">
      <c r="A1357" s="1"/>
      <c r="B1357" s="237"/>
    </row>
    <row r="1358" spans="1:2" x14ac:dyDescent="0.35">
      <c r="A1358" s="1"/>
      <c r="B1358" s="237"/>
    </row>
    <row r="1359" spans="1:2" x14ac:dyDescent="0.35">
      <c r="A1359" s="1"/>
      <c r="B1359" s="237"/>
    </row>
    <row r="1360" spans="1:2" x14ac:dyDescent="0.35">
      <c r="A1360" s="1"/>
      <c r="B1360" s="237"/>
    </row>
    <row r="1361" spans="1:2" x14ac:dyDescent="0.35">
      <c r="A1361" s="1"/>
      <c r="B1361" s="237"/>
    </row>
    <row r="1362" spans="1:2" x14ac:dyDescent="0.35">
      <c r="A1362" s="1"/>
      <c r="B1362" s="237"/>
    </row>
    <row r="1363" spans="1:2" x14ac:dyDescent="0.35">
      <c r="A1363" s="1"/>
      <c r="B1363" s="237"/>
    </row>
    <row r="1364" spans="1:2" x14ac:dyDescent="0.35">
      <c r="A1364" s="1"/>
      <c r="B1364" s="237"/>
    </row>
    <row r="1365" spans="1:2" x14ac:dyDescent="0.35">
      <c r="A1365" s="1"/>
      <c r="B1365" s="237"/>
    </row>
    <row r="1366" spans="1:2" x14ac:dyDescent="0.35">
      <c r="A1366" s="1"/>
      <c r="B1366" s="237"/>
    </row>
    <row r="1367" spans="1:2" x14ac:dyDescent="0.35">
      <c r="A1367" s="1"/>
      <c r="B1367" s="237"/>
    </row>
    <row r="1368" spans="1:2" x14ac:dyDescent="0.35">
      <c r="A1368" s="1"/>
      <c r="B1368" s="237"/>
    </row>
    <row r="1369" spans="1:2" x14ac:dyDescent="0.35">
      <c r="A1369" s="1"/>
      <c r="B1369" s="237"/>
    </row>
    <row r="1370" spans="1:2" x14ac:dyDescent="0.35">
      <c r="A1370" s="1"/>
      <c r="B1370" s="237"/>
    </row>
    <row r="1371" spans="1:2" x14ac:dyDescent="0.35">
      <c r="A1371" s="1"/>
      <c r="B1371" s="237"/>
    </row>
    <row r="1372" spans="1:2" x14ac:dyDescent="0.35">
      <c r="A1372" s="1"/>
      <c r="B1372" s="237"/>
    </row>
    <row r="1373" spans="1:2" x14ac:dyDescent="0.35">
      <c r="A1373" s="1"/>
      <c r="B1373" s="237"/>
    </row>
    <row r="1374" spans="1:2" x14ac:dyDescent="0.35">
      <c r="A1374" s="1"/>
      <c r="B1374" s="237"/>
    </row>
    <row r="1375" spans="1:2" x14ac:dyDescent="0.35">
      <c r="A1375" s="1"/>
      <c r="B1375" s="237"/>
    </row>
    <row r="1376" spans="1:2" x14ac:dyDescent="0.35">
      <c r="A1376" s="1"/>
      <c r="B1376" s="237"/>
    </row>
    <row r="1377" spans="1:2" x14ac:dyDescent="0.35">
      <c r="A1377" s="1"/>
      <c r="B1377" s="237"/>
    </row>
    <row r="1378" spans="1:2" x14ac:dyDescent="0.35">
      <c r="A1378" s="1"/>
      <c r="B1378" s="237"/>
    </row>
    <row r="1379" spans="1:2" x14ac:dyDescent="0.35">
      <c r="A1379" s="1"/>
      <c r="B1379" s="237"/>
    </row>
    <row r="1380" spans="1:2" x14ac:dyDescent="0.35">
      <c r="A1380" s="1"/>
      <c r="B1380" s="237"/>
    </row>
    <row r="1381" spans="1:2" x14ac:dyDescent="0.35">
      <c r="A1381" s="1"/>
      <c r="B1381" s="237"/>
    </row>
    <row r="1382" spans="1:2" x14ac:dyDescent="0.35">
      <c r="A1382" s="1"/>
      <c r="B1382" s="237"/>
    </row>
    <row r="1383" spans="1:2" x14ac:dyDescent="0.35">
      <c r="A1383" s="1"/>
      <c r="B1383" s="237"/>
    </row>
    <row r="1384" spans="1:2" x14ac:dyDescent="0.35">
      <c r="A1384" s="1"/>
      <c r="B1384" s="237"/>
    </row>
    <row r="1385" spans="1:2" x14ac:dyDescent="0.35">
      <c r="A1385" s="1"/>
      <c r="B1385" s="237"/>
    </row>
    <row r="1386" spans="1:2" x14ac:dyDescent="0.35">
      <c r="A1386" s="1"/>
      <c r="B1386" s="237"/>
    </row>
    <row r="1387" spans="1:2" x14ac:dyDescent="0.35">
      <c r="A1387" s="1"/>
      <c r="B1387" s="237"/>
    </row>
    <row r="1388" spans="1:2" x14ac:dyDescent="0.35">
      <c r="A1388" s="1"/>
      <c r="B1388" s="237"/>
    </row>
    <row r="1389" spans="1:2" x14ac:dyDescent="0.35">
      <c r="A1389" s="1"/>
      <c r="B1389" s="237"/>
    </row>
    <row r="1390" spans="1:2" x14ac:dyDescent="0.35">
      <c r="A1390" s="1"/>
      <c r="B1390" s="237"/>
    </row>
    <row r="1391" spans="1:2" x14ac:dyDescent="0.35">
      <c r="A1391" s="1"/>
      <c r="B1391" s="237"/>
    </row>
    <row r="1392" spans="1:2" x14ac:dyDescent="0.35">
      <c r="A1392" s="1"/>
      <c r="B1392" s="237"/>
    </row>
    <row r="1393" spans="1:2" x14ac:dyDescent="0.35">
      <c r="A1393" s="1"/>
      <c r="B1393" s="237"/>
    </row>
    <row r="1394" spans="1:2" x14ac:dyDescent="0.35">
      <c r="A1394" s="1"/>
      <c r="B1394" s="237"/>
    </row>
    <row r="1395" spans="1:2" x14ac:dyDescent="0.35">
      <c r="A1395" s="1"/>
      <c r="B1395" s="237"/>
    </row>
    <row r="1396" spans="1:2" x14ac:dyDescent="0.35">
      <c r="A1396" s="1"/>
      <c r="B1396" s="237"/>
    </row>
    <row r="1397" spans="1:2" x14ac:dyDescent="0.35">
      <c r="A1397" s="1"/>
      <c r="B1397" s="237"/>
    </row>
    <row r="1398" spans="1:2" x14ac:dyDescent="0.35">
      <c r="A1398" s="1"/>
      <c r="B1398" s="237"/>
    </row>
    <row r="1399" spans="1:2" x14ac:dyDescent="0.35">
      <c r="A1399" s="1"/>
      <c r="B1399" s="237"/>
    </row>
    <row r="1400" spans="1:2" x14ac:dyDescent="0.35">
      <c r="A1400" s="1"/>
      <c r="B1400" s="237"/>
    </row>
    <row r="1401" spans="1:2" x14ac:dyDescent="0.35">
      <c r="A1401" s="1"/>
      <c r="B1401" s="237"/>
    </row>
    <row r="1402" spans="1:2" x14ac:dyDescent="0.35">
      <c r="A1402" s="1"/>
      <c r="B1402" s="237"/>
    </row>
    <row r="1403" spans="1:2" x14ac:dyDescent="0.35">
      <c r="A1403" s="1"/>
      <c r="B1403" s="237"/>
    </row>
    <row r="1404" spans="1:2" x14ac:dyDescent="0.35">
      <c r="A1404" s="1"/>
      <c r="B1404" s="237"/>
    </row>
    <row r="1405" spans="1:2" x14ac:dyDescent="0.35">
      <c r="A1405" s="1"/>
      <c r="B1405" s="237"/>
    </row>
    <row r="1406" spans="1:2" x14ac:dyDescent="0.35">
      <c r="A1406" s="1"/>
      <c r="B1406" s="237"/>
    </row>
    <row r="1407" spans="1:2" x14ac:dyDescent="0.35">
      <c r="A1407" s="1"/>
      <c r="B1407" s="237"/>
    </row>
    <row r="1408" spans="1:2" x14ac:dyDescent="0.35">
      <c r="A1408" s="1"/>
      <c r="B1408" s="237"/>
    </row>
    <row r="1409" spans="1:2" x14ac:dyDescent="0.35">
      <c r="A1409" s="1"/>
      <c r="B1409" s="237"/>
    </row>
    <row r="1410" spans="1:2" x14ac:dyDescent="0.35">
      <c r="A1410" s="1"/>
      <c r="B1410" s="237"/>
    </row>
    <row r="1411" spans="1:2" x14ac:dyDescent="0.35">
      <c r="A1411" s="1"/>
      <c r="B1411" s="237"/>
    </row>
    <row r="1412" spans="1:2" x14ac:dyDescent="0.35">
      <c r="A1412" s="1"/>
      <c r="B1412" s="237"/>
    </row>
    <row r="1413" spans="1:2" x14ac:dyDescent="0.35">
      <c r="A1413" s="1"/>
      <c r="B1413" s="237"/>
    </row>
    <row r="1414" spans="1:2" x14ac:dyDescent="0.35">
      <c r="A1414" s="1"/>
      <c r="B1414" s="237"/>
    </row>
    <row r="1415" spans="1:2" x14ac:dyDescent="0.35">
      <c r="A1415" s="1"/>
      <c r="B1415" s="237"/>
    </row>
    <row r="1416" spans="1:2" x14ac:dyDescent="0.35">
      <c r="A1416" s="1"/>
      <c r="B1416" s="237"/>
    </row>
    <row r="1417" spans="1:2" x14ac:dyDescent="0.35">
      <c r="A1417" s="1"/>
      <c r="B1417" s="237"/>
    </row>
    <row r="1418" spans="1:2" x14ac:dyDescent="0.35">
      <c r="A1418" s="1"/>
      <c r="B1418" s="237"/>
    </row>
    <row r="1419" spans="1:2" x14ac:dyDescent="0.35">
      <c r="A1419" s="1"/>
      <c r="B1419" s="237"/>
    </row>
    <row r="1420" spans="1:2" x14ac:dyDescent="0.35">
      <c r="A1420" s="1"/>
      <c r="B1420" s="237"/>
    </row>
    <row r="1421" spans="1:2" x14ac:dyDescent="0.35">
      <c r="A1421" s="1"/>
      <c r="B1421" s="237"/>
    </row>
    <row r="1422" spans="1:2" x14ac:dyDescent="0.35">
      <c r="A1422" s="1"/>
      <c r="B1422" s="237"/>
    </row>
    <row r="1423" spans="1:2" x14ac:dyDescent="0.35">
      <c r="A1423" s="1"/>
      <c r="B1423" s="237"/>
    </row>
    <row r="1424" spans="1:2" x14ac:dyDescent="0.35">
      <c r="A1424" s="1"/>
      <c r="B1424" s="237"/>
    </row>
    <row r="1425" spans="1:2" x14ac:dyDescent="0.35">
      <c r="A1425" s="1"/>
      <c r="B1425" s="237"/>
    </row>
    <row r="1426" spans="1:2" x14ac:dyDescent="0.35">
      <c r="A1426" s="1"/>
      <c r="B1426" s="237"/>
    </row>
    <row r="1427" spans="1:2" x14ac:dyDescent="0.35">
      <c r="A1427" s="1"/>
      <c r="B1427" s="237"/>
    </row>
    <row r="1428" spans="1:2" x14ac:dyDescent="0.35">
      <c r="A1428" s="1"/>
      <c r="B1428" s="237"/>
    </row>
    <row r="1429" spans="1:2" x14ac:dyDescent="0.35">
      <c r="A1429" s="1"/>
      <c r="B1429" s="237"/>
    </row>
    <row r="1430" spans="1:2" x14ac:dyDescent="0.35">
      <c r="A1430" s="1"/>
      <c r="B1430" s="237"/>
    </row>
    <row r="1431" spans="1:2" x14ac:dyDescent="0.35">
      <c r="A1431" s="1"/>
      <c r="B1431" s="237"/>
    </row>
    <row r="1432" spans="1:2" x14ac:dyDescent="0.35">
      <c r="A1432" s="1"/>
      <c r="B1432" s="237"/>
    </row>
    <row r="1433" spans="1:2" x14ac:dyDescent="0.35">
      <c r="A1433" s="1"/>
      <c r="B1433" s="237"/>
    </row>
    <row r="1434" spans="1:2" x14ac:dyDescent="0.35">
      <c r="A1434" s="1"/>
      <c r="B1434" s="237"/>
    </row>
    <row r="1435" spans="1:2" x14ac:dyDescent="0.35">
      <c r="A1435" s="1"/>
      <c r="B1435" s="237"/>
    </row>
    <row r="1436" spans="1:2" x14ac:dyDescent="0.35">
      <c r="A1436" s="1"/>
      <c r="B1436" s="237"/>
    </row>
    <row r="1437" spans="1:2" x14ac:dyDescent="0.35">
      <c r="A1437" s="1"/>
      <c r="B1437" s="237"/>
    </row>
    <row r="1438" spans="1:2" x14ac:dyDescent="0.35">
      <c r="A1438" s="1"/>
      <c r="B1438" s="237"/>
    </row>
    <row r="1439" spans="1:2" x14ac:dyDescent="0.35">
      <c r="A1439" s="1"/>
      <c r="B1439" s="237"/>
    </row>
    <row r="1440" spans="1:2" x14ac:dyDescent="0.35">
      <c r="A1440" s="1"/>
      <c r="B1440" s="237"/>
    </row>
    <row r="1441" spans="1:2" x14ac:dyDescent="0.35">
      <c r="A1441" s="1"/>
      <c r="B1441" s="237"/>
    </row>
    <row r="1442" spans="1:2" x14ac:dyDescent="0.35">
      <c r="A1442" s="1"/>
      <c r="B1442" s="237"/>
    </row>
    <row r="1443" spans="1:2" x14ac:dyDescent="0.35">
      <c r="A1443" s="1"/>
      <c r="B1443" s="237"/>
    </row>
    <row r="1444" spans="1:2" x14ac:dyDescent="0.35">
      <c r="A1444" s="1"/>
      <c r="B1444" s="237"/>
    </row>
    <row r="1445" spans="1:2" x14ac:dyDescent="0.35">
      <c r="A1445" s="1"/>
      <c r="B1445" s="237"/>
    </row>
    <row r="1446" spans="1:2" x14ac:dyDescent="0.35">
      <c r="A1446" s="1"/>
      <c r="B1446" s="237"/>
    </row>
    <row r="1447" spans="1:2" x14ac:dyDescent="0.35">
      <c r="A1447" s="1"/>
      <c r="B1447" s="237"/>
    </row>
    <row r="1448" spans="1:2" x14ac:dyDescent="0.35">
      <c r="A1448" s="1"/>
      <c r="B1448" s="237"/>
    </row>
    <row r="1449" spans="1:2" x14ac:dyDescent="0.35">
      <c r="A1449" s="1"/>
      <c r="B1449" s="237"/>
    </row>
    <row r="1450" spans="1:2" x14ac:dyDescent="0.35">
      <c r="A1450" s="1"/>
      <c r="B1450" s="237"/>
    </row>
    <row r="1451" spans="1:2" x14ac:dyDescent="0.35">
      <c r="A1451" s="1"/>
      <c r="B1451" s="237"/>
    </row>
    <row r="1452" spans="1:2" x14ac:dyDescent="0.35">
      <c r="A1452" s="1"/>
      <c r="B1452" s="237"/>
    </row>
    <row r="1453" spans="1:2" x14ac:dyDescent="0.35">
      <c r="A1453" s="1"/>
      <c r="B1453" s="237"/>
    </row>
    <row r="1454" spans="1:2" x14ac:dyDescent="0.35">
      <c r="A1454" s="1"/>
      <c r="B1454" s="237"/>
    </row>
    <row r="1455" spans="1:2" x14ac:dyDescent="0.35">
      <c r="A1455" s="1"/>
      <c r="B1455" s="237"/>
    </row>
    <row r="1456" spans="1:2" x14ac:dyDescent="0.35">
      <c r="A1456" s="1"/>
      <c r="B1456" s="237"/>
    </row>
    <row r="1457" spans="1:2" x14ac:dyDescent="0.35">
      <c r="A1457" s="1"/>
      <c r="B1457" s="237"/>
    </row>
    <row r="1458" spans="1:2" x14ac:dyDescent="0.35">
      <c r="A1458" s="1"/>
      <c r="B1458" s="237"/>
    </row>
    <row r="1459" spans="1:2" x14ac:dyDescent="0.35">
      <c r="A1459" s="1"/>
      <c r="B1459" s="237"/>
    </row>
    <row r="1460" spans="1:2" x14ac:dyDescent="0.35">
      <c r="A1460" s="1"/>
      <c r="B1460" s="237"/>
    </row>
    <row r="1461" spans="1:2" x14ac:dyDescent="0.35">
      <c r="A1461" s="1"/>
      <c r="B1461" s="237"/>
    </row>
    <row r="1462" spans="1:2" x14ac:dyDescent="0.35">
      <c r="A1462" s="1"/>
      <c r="B1462" s="237"/>
    </row>
    <row r="1463" spans="1:2" x14ac:dyDescent="0.35">
      <c r="A1463" s="1"/>
      <c r="B1463" s="237"/>
    </row>
    <row r="1464" spans="1:2" x14ac:dyDescent="0.35">
      <c r="A1464" s="1"/>
      <c r="B1464" s="237"/>
    </row>
    <row r="1465" spans="1:2" x14ac:dyDescent="0.35">
      <c r="A1465" s="1"/>
      <c r="B1465" s="237"/>
    </row>
    <row r="1466" spans="1:2" x14ac:dyDescent="0.35">
      <c r="A1466" s="1"/>
      <c r="B1466" s="237"/>
    </row>
    <row r="1467" spans="1:2" x14ac:dyDescent="0.35">
      <c r="A1467" s="1"/>
      <c r="B1467" s="237"/>
    </row>
    <row r="1468" spans="1:2" x14ac:dyDescent="0.35">
      <c r="A1468" s="1"/>
      <c r="B1468" s="237"/>
    </row>
    <row r="1469" spans="1:2" x14ac:dyDescent="0.35">
      <c r="A1469" s="1"/>
      <c r="B1469" s="237"/>
    </row>
    <row r="1470" spans="1:2" x14ac:dyDescent="0.35">
      <c r="A1470" s="1"/>
      <c r="B1470" s="237"/>
    </row>
    <row r="1471" spans="1:2" x14ac:dyDescent="0.35">
      <c r="A1471" s="1"/>
      <c r="B1471" s="237"/>
    </row>
    <row r="1472" spans="1:2" x14ac:dyDescent="0.35">
      <c r="A1472" s="1"/>
      <c r="B1472" s="237"/>
    </row>
    <row r="1473" spans="1:2" x14ac:dyDescent="0.35">
      <c r="A1473" s="1"/>
      <c r="B1473" s="237"/>
    </row>
    <row r="1474" spans="1:2" x14ac:dyDescent="0.35">
      <c r="A1474" s="1"/>
      <c r="B1474" s="237"/>
    </row>
    <row r="1475" spans="1:2" x14ac:dyDescent="0.35">
      <c r="A1475" s="1"/>
      <c r="B1475" s="237"/>
    </row>
    <row r="1476" spans="1:2" x14ac:dyDescent="0.35">
      <c r="A1476" s="1"/>
      <c r="B1476" s="237"/>
    </row>
    <row r="1477" spans="1:2" x14ac:dyDescent="0.35">
      <c r="A1477" s="1"/>
      <c r="B1477" s="237"/>
    </row>
    <row r="1478" spans="1:2" x14ac:dyDescent="0.35">
      <c r="A1478" s="1"/>
      <c r="B1478" s="237"/>
    </row>
    <row r="1479" spans="1:2" x14ac:dyDescent="0.35">
      <c r="A1479" s="1"/>
      <c r="B1479" s="237"/>
    </row>
    <row r="1480" spans="1:2" x14ac:dyDescent="0.35">
      <c r="A1480" s="1"/>
      <c r="B1480" s="237"/>
    </row>
    <row r="1481" spans="1:2" x14ac:dyDescent="0.35">
      <c r="A1481" s="1"/>
      <c r="B1481" s="237"/>
    </row>
    <row r="1482" spans="1:2" x14ac:dyDescent="0.35">
      <c r="A1482" s="1"/>
      <c r="B1482" s="237"/>
    </row>
    <row r="1483" spans="1:2" x14ac:dyDescent="0.35">
      <c r="A1483" s="1"/>
      <c r="B1483" s="237"/>
    </row>
    <row r="1484" spans="1:2" x14ac:dyDescent="0.35">
      <c r="A1484" s="1"/>
      <c r="B1484" s="237"/>
    </row>
    <row r="1485" spans="1:2" x14ac:dyDescent="0.35">
      <c r="A1485" s="1"/>
      <c r="B1485" s="237"/>
    </row>
    <row r="1486" spans="1:2" x14ac:dyDescent="0.35">
      <c r="A1486" s="1"/>
      <c r="B1486" s="237"/>
    </row>
    <row r="1487" spans="1:2" x14ac:dyDescent="0.35">
      <c r="A1487" s="1"/>
      <c r="B1487" s="237"/>
    </row>
    <row r="1488" spans="1:2" x14ac:dyDescent="0.35">
      <c r="A1488" s="1"/>
      <c r="B1488" s="237"/>
    </row>
    <row r="1489" spans="1:2" x14ac:dyDescent="0.35">
      <c r="A1489" s="1"/>
      <c r="B1489" s="237"/>
    </row>
    <row r="1490" spans="1:2" x14ac:dyDescent="0.35">
      <c r="A1490" s="1"/>
      <c r="B1490" s="237"/>
    </row>
    <row r="1491" spans="1:2" x14ac:dyDescent="0.35">
      <c r="A1491" s="1"/>
      <c r="B1491" s="237"/>
    </row>
    <row r="1492" spans="1:2" x14ac:dyDescent="0.35">
      <c r="A1492" s="1"/>
      <c r="B1492" s="237"/>
    </row>
    <row r="1493" spans="1:2" x14ac:dyDescent="0.35">
      <c r="A1493" s="1"/>
      <c r="B1493" s="237"/>
    </row>
    <row r="1494" spans="1:2" x14ac:dyDescent="0.35">
      <c r="A1494" s="1"/>
      <c r="B1494" s="237"/>
    </row>
    <row r="1495" spans="1:2" x14ac:dyDescent="0.35">
      <c r="A1495" s="1"/>
      <c r="B1495" s="237"/>
    </row>
    <row r="1496" spans="1:2" x14ac:dyDescent="0.35">
      <c r="A1496" s="1"/>
      <c r="B1496" s="237"/>
    </row>
    <row r="1497" spans="1:2" x14ac:dyDescent="0.35">
      <c r="A1497" s="1"/>
      <c r="B1497" s="237"/>
    </row>
    <row r="1498" spans="1:2" x14ac:dyDescent="0.35">
      <c r="A1498" s="1"/>
      <c r="B1498" s="237"/>
    </row>
    <row r="1499" spans="1:2" x14ac:dyDescent="0.35">
      <c r="A1499" s="1"/>
      <c r="B1499" s="237"/>
    </row>
    <row r="1500" spans="1:2" x14ac:dyDescent="0.35">
      <c r="A1500" s="1"/>
      <c r="B1500" s="237"/>
    </row>
    <row r="1501" spans="1:2" x14ac:dyDescent="0.35">
      <c r="A1501" s="1"/>
      <c r="B1501" s="237"/>
    </row>
    <row r="1502" spans="1:2" x14ac:dyDescent="0.35">
      <c r="A1502" s="1"/>
      <c r="B1502" s="237"/>
    </row>
    <row r="1503" spans="1:2" x14ac:dyDescent="0.35">
      <c r="A1503" s="1"/>
      <c r="B1503" s="237"/>
    </row>
    <row r="1504" spans="1:2" x14ac:dyDescent="0.35">
      <c r="A1504" s="1"/>
      <c r="B1504" s="237"/>
    </row>
    <row r="1505" spans="1:2" x14ac:dyDescent="0.35">
      <c r="A1505" s="1"/>
      <c r="B1505" s="237"/>
    </row>
    <row r="1506" spans="1:2" x14ac:dyDescent="0.35">
      <c r="A1506" s="1"/>
      <c r="B1506" s="237"/>
    </row>
    <row r="1507" spans="1:2" x14ac:dyDescent="0.35">
      <c r="A1507" s="1"/>
      <c r="B1507" s="237"/>
    </row>
    <row r="1508" spans="1:2" x14ac:dyDescent="0.35">
      <c r="A1508" s="1"/>
      <c r="B1508" s="237"/>
    </row>
    <row r="1509" spans="1:2" x14ac:dyDescent="0.35">
      <c r="A1509" s="1"/>
      <c r="B1509" s="237"/>
    </row>
    <row r="1510" spans="1:2" x14ac:dyDescent="0.35">
      <c r="A1510" s="1"/>
      <c r="B1510" s="237"/>
    </row>
    <row r="1511" spans="1:2" x14ac:dyDescent="0.35">
      <c r="A1511" s="1"/>
      <c r="B1511" s="237"/>
    </row>
    <row r="1512" spans="1:2" x14ac:dyDescent="0.35">
      <c r="A1512" s="1"/>
      <c r="B1512" s="237"/>
    </row>
    <row r="1513" spans="1:2" x14ac:dyDescent="0.35">
      <c r="A1513" s="1"/>
      <c r="B1513" s="237"/>
    </row>
    <row r="1514" spans="1:2" x14ac:dyDescent="0.35">
      <c r="A1514" s="1"/>
      <c r="B1514" s="237"/>
    </row>
    <row r="1515" spans="1:2" x14ac:dyDescent="0.35">
      <c r="A1515" s="1"/>
      <c r="B1515" s="237"/>
    </row>
    <row r="1516" spans="1:2" x14ac:dyDescent="0.35">
      <c r="A1516" s="1"/>
      <c r="B1516" s="237"/>
    </row>
    <row r="1517" spans="1:2" x14ac:dyDescent="0.35">
      <c r="A1517" s="1"/>
      <c r="B1517" s="237"/>
    </row>
    <row r="1518" spans="1:2" x14ac:dyDescent="0.35">
      <c r="A1518" s="1"/>
      <c r="B1518" s="237"/>
    </row>
    <row r="1519" spans="1:2" x14ac:dyDescent="0.35">
      <c r="A1519" s="1"/>
      <c r="B1519" s="237"/>
    </row>
    <row r="1520" spans="1:2" x14ac:dyDescent="0.35">
      <c r="A1520" s="1"/>
      <c r="B1520" s="237"/>
    </row>
    <row r="1521" spans="1:2" x14ac:dyDescent="0.35">
      <c r="A1521" s="1"/>
      <c r="B1521" s="237"/>
    </row>
    <row r="1522" spans="1:2" x14ac:dyDescent="0.35">
      <c r="A1522" s="1"/>
      <c r="B1522" s="237"/>
    </row>
    <row r="1523" spans="1:2" x14ac:dyDescent="0.35">
      <c r="A1523" s="1"/>
      <c r="B1523" s="237"/>
    </row>
    <row r="1524" spans="1:2" x14ac:dyDescent="0.35">
      <c r="A1524" s="1"/>
      <c r="B1524" s="237"/>
    </row>
    <row r="1525" spans="1:2" x14ac:dyDescent="0.35">
      <c r="A1525" s="1"/>
      <c r="B1525" s="237"/>
    </row>
    <row r="1526" spans="1:2" x14ac:dyDescent="0.35">
      <c r="A1526" s="1"/>
      <c r="B1526" s="237"/>
    </row>
    <row r="1527" spans="1:2" x14ac:dyDescent="0.35">
      <c r="A1527" s="1"/>
      <c r="B1527" s="237"/>
    </row>
    <row r="1528" spans="1:2" x14ac:dyDescent="0.35">
      <c r="A1528" s="1"/>
      <c r="B1528" s="237"/>
    </row>
    <row r="1529" spans="1:2" x14ac:dyDescent="0.35">
      <c r="A1529" s="1"/>
      <c r="B1529" s="237"/>
    </row>
    <row r="1530" spans="1:2" x14ac:dyDescent="0.35">
      <c r="A1530" s="1"/>
      <c r="B1530" s="237"/>
    </row>
    <row r="1531" spans="1:2" x14ac:dyDescent="0.35">
      <c r="A1531" s="1"/>
      <c r="B1531" s="237"/>
    </row>
    <row r="1532" spans="1:2" x14ac:dyDescent="0.35">
      <c r="A1532" s="1"/>
      <c r="B1532" s="237"/>
    </row>
    <row r="1533" spans="1:2" x14ac:dyDescent="0.35">
      <c r="A1533" s="1"/>
      <c r="B1533" s="237"/>
    </row>
    <row r="1534" spans="1:2" x14ac:dyDescent="0.35">
      <c r="A1534" s="1"/>
      <c r="B1534" s="237"/>
    </row>
    <row r="1535" spans="1:2" x14ac:dyDescent="0.35">
      <c r="A1535" s="1"/>
      <c r="B1535" s="237"/>
    </row>
    <row r="1536" spans="1:2" x14ac:dyDescent="0.35">
      <c r="A1536" s="1"/>
      <c r="B1536" s="237"/>
    </row>
    <row r="1537" spans="1:2" x14ac:dyDescent="0.35">
      <c r="A1537" s="1"/>
      <c r="B1537" s="237"/>
    </row>
    <row r="1538" spans="1:2" x14ac:dyDescent="0.35">
      <c r="A1538" s="1"/>
      <c r="B1538" s="237"/>
    </row>
    <row r="1539" spans="1:2" x14ac:dyDescent="0.35">
      <c r="A1539" s="1"/>
      <c r="B1539" s="237"/>
    </row>
    <row r="1540" spans="1:2" x14ac:dyDescent="0.35">
      <c r="A1540" s="1"/>
      <c r="B1540" s="237"/>
    </row>
    <row r="1541" spans="1:2" x14ac:dyDescent="0.35">
      <c r="A1541" s="1"/>
      <c r="B1541" s="237"/>
    </row>
    <row r="1542" spans="1:2" x14ac:dyDescent="0.35">
      <c r="A1542" s="1"/>
      <c r="B1542" s="237"/>
    </row>
    <row r="1543" spans="1:2" x14ac:dyDescent="0.35">
      <c r="A1543" s="1"/>
      <c r="B1543" s="237"/>
    </row>
    <row r="1544" spans="1:2" x14ac:dyDescent="0.35">
      <c r="A1544" s="1"/>
      <c r="B1544" s="237"/>
    </row>
    <row r="1545" spans="1:2" x14ac:dyDescent="0.35">
      <c r="A1545" s="1"/>
      <c r="B1545" s="237"/>
    </row>
    <row r="1546" spans="1:2" x14ac:dyDescent="0.35">
      <c r="A1546" s="1"/>
      <c r="B1546" s="237"/>
    </row>
    <row r="1547" spans="1:2" x14ac:dyDescent="0.35">
      <c r="A1547" s="1"/>
      <c r="B1547" s="237"/>
    </row>
    <row r="1548" spans="1:2" x14ac:dyDescent="0.35">
      <c r="A1548" s="1"/>
      <c r="B1548" s="237"/>
    </row>
    <row r="1549" spans="1:2" x14ac:dyDescent="0.35">
      <c r="A1549" s="1"/>
      <c r="B1549" s="237"/>
    </row>
    <row r="1550" spans="1:2" x14ac:dyDescent="0.35">
      <c r="A1550" s="1"/>
      <c r="B1550" s="237"/>
    </row>
    <row r="1551" spans="1:2" x14ac:dyDescent="0.35">
      <c r="A1551" s="1"/>
      <c r="B1551" s="237"/>
    </row>
    <row r="1552" spans="1:2" x14ac:dyDescent="0.35">
      <c r="A1552" s="1"/>
      <c r="B1552" s="237"/>
    </row>
    <row r="1553" spans="1:2" x14ac:dyDescent="0.35">
      <c r="A1553" s="1"/>
      <c r="B1553" s="237"/>
    </row>
    <row r="1554" spans="1:2" x14ac:dyDescent="0.35">
      <c r="A1554" s="1"/>
      <c r="B1554" s="237"/>
    </row>
    <row r="1555" spans="1:2" x14ac:dyDescent="0.35">
      <c r="A1555" s="1"/>
      <c r="B1555" s="237"/>
    </row>
    <row r="1556" spans="1:2" x14ac:dyDescent="0.35">
      <c r="A1556" s="1"/>
      <c r="B1556" s="237"/>
    </row>
    <row r="1557" spans="1:2" x14ac:dyDescent="0.35">
      <c r="A1557" s="1"/>
      <c r="B1557" s="237"/>
    </row>
    <row r="1558" spans="1:2" x14ac:dyDescent="0.35">
      <c r="A1558" s="1"/>
      <c r="B1558" s="237"/>
    </row>
    <row r="1559" spans="1:2" x14ac:dyDescent="0.35">
      <c r="A1559" s="1"/>
      <c r="B1559" s="237"/>
    </row>
    <row r="1560" spans="1:2" x14ac:dyDescent="0.35">
      <c r="A1560" s="1"/>
      <c r="B1560" s="237"/>
    </row>
    <row r="1561" spans="1:2" x14ac:dyDescent="0.35">
      <c r="A1561" s="1"/>
      <c r="B1561" s="237"/>
    </row>
    <row r="1562" spans="1:2" x14ac:dyDescent="0.35">
      <c r="A1562" s="1"/>
      <c r="B1562" s="237"/>
    </row>
    <row r="1563" spans="1:2" x14ac:dyDescent="0.35">
      <c r="A1563" s="1"/>
      <c r="B1563" s="237"/>
    </row>
    <row r="1564" spans="1:2" x14ac:dyDescent="0.35">
      <c r="A1564" s="1"/>
      <c r="B1564" s="237"/>
    </row>
    <row r="1565" spans="1:2" x14ac:dyDescent="0.35">
      <c r="A1565" s="1"/>
      <c r="B1565" s="237"/>
    </row>
    <row r="1566" spans="1:2" x14ac:dyDescent="0.35">
      <c r="A1566" s="1"/>
      <c r="B1566" s="237"/>
    </row>
    <row r="1567" spans="1:2" x14ac:dyDescent="0.35">
      <c r="A1567" s="1"/>
      <c r="B1567" s="237"/>
    </row>
    <row r="1568" spans="1:2" x14ac:dyDescent="0.35">
      <c r="A1568" s="1"/>
      <c r="B1568" s="237"/>
    </row>
    <row r="1569" spans="1:2" x14ac:dyDescent="0.35">
      <c r="A1569" s="1"/>
      <c r="B1569" s="237"/>
    </row>
    <row r="1570" spans="1:2" x14ac:dyDescent="0.35">
      <c r="A1570" s="1"/>
      <c r="B1570" s="237"/>
    </row>
    <row r="1571" spans="1:2" x14ac:dyDescent="0.35">
      <c r="A1571" s="1"/>
      <c r="B1571" s="237"/>
    </row>
    <row r="1572" spans="1:2" x14ac:dyDescent="0.35">
      <c r="A1572" s="1"/>
      <c r="B1572" s="237"/>
    </row>
    <row r="1573" spans="1:2" x14ac:dyDescent="0.35">
      <c r="A1573" s="1"/>
      <c r="B1573" s="237"/>
    </row>
    <row r="1574" spans="1:2" x14ac:dyDescent="0.35">
      <c r="A1574" s="1"/>
      <c r="B1574" s="237"/>
    </row>
    <row r="1575" spans="1:2" x14ac:dyDescent="0.35">
      <c r="A1575" s="1"/>
      <c r="B1575" s="237"/>
    </row>
    <row r="1576" spans="1:2" x14ac:dyDescent="0.35">
      <c r="A1576" s="1"/>
      <c r="B1576" s="237"/>
    </row>
    <row r="1577" spans="1:2" x14ac:dyDescent="0.35">
      <c r="A1577" s="1"/>
      <c r="B1577" s="237"/>
    </row>
    <row r="1578" spans="1:2" x14ac:dyDescent="0.35">
      <c r="A1578" s="1"/>
      <c r="B1578" s="237"/>
    </row>
    <row r="1579" spans="1:2" x14ac:dyDescent="0.35">
      <c r="A1579" s="1"/>
      <c r="B1579" s="237"/>
    </row>
    <row r="1580" spans="1:2" x14ac:dyDescent="0.35">
      <c r="A1580" s="1"/>
      <c r="B1580" s="237"/>
    </row>
    <row r="1581" spans="1:2" x14ac:dyDescent="0.35">
      <c r="A1581" s="1"/>
      <c r="B1581" s="237"/>
    </row>
    <row r="1582" spans="1:2" x14ac:dyDescent="0.35">
      <c r="A1582" s="1"/>
      <c r="B1582" s="237"/>
    </row>
    <row r="1583" spans="1:2" x14ac:dyDescent="0.35">
      <c r="A1583" s="1"/>
      <c r="B1583" s="237"/>
    </row>
    <row r="1584" spans="1:2" x14ac:dyDescent="0.35">
      <c r="A1584" s="1"/>
      <c r="B1584" s="237"/>
    </row>
    <row r="1585" spans="1:2" x14ac:dyDescent="0.35">
      <c r="A1585" s="1"/>
      <c r="B1585" s="237"/>
    </row>
    <row r="1586" spans="1:2" x14ac:dyDescent="0.35">
      <c r="A1586" s="1"/>
      <c r="B1586" s="237"/>
    </row>
    <row r="1587" spans="1:2" x14ac:dyDescent="0.35">
      <c r="A1587" s="1"/>
      <c r="B1587" s="237"/>
    </row>
    <row r="1588" spans="1:2" x14ac:dyDescent="0.35">
      <c r="A1588" s="1"/>
      <c r="B1588" s="237"/>
    </row>
    <row r="1589" spans="1:2" x14ac:dyDescent="0.35">
      <c r="A1589" s="1"/>
      <c r="B1589" s="237"/>
    </row>
    <row r="1590" spans="1:2" x14ac:dyDescent="0.35">
      <c r="A1590" s="1"/>
      <c r="B1590" s="237"/>
    </row>
    <row r="1591" spans="1:2" x14ac:dyDescent="0.35">
      <c r="A1591" s="1"/>
      <c r="B1591" s="237"/>
    </row>
    <row r="1592" spans="1:2" x14ac:dyDescent="0.35">
      <c r="A1592" s="1"/>
      <c r="B1592" s="237"/>
    </row>
    <row r="1593" spans="1:2" x14ac:dyDescent="0.35">
      <c r="A1593" s="1"/>
      <c r="B1593" s="237"/>
    </row>
    <row r="1594" spans="1:2" x14ac:dyDescent="0.35">
      <c r="A1594" s="1"/>
      <c r="B1594" s="237"/>
    </row>
    <row r="1595" spans="1:2" x14ac:dyDescent="0.35">
      <c r="A1595" s="1"/>
      <c r="B1595" s="237"/>
    </row>
    <row r="1596" spans="1:2" x14ac:dyDescent="0.35">
      <c r="A1596" s="1"/>
      <c r="B1596" s="237"/>
    </row>
    <row r="1597" spans="1:2" x14ac:dyDescent="0.35">
      <c r="A1597" s="1"/>
      <c r="B1597" s="237"/>
    </row>
    <row r="1598" spans="1:2" x14ac:dyDescent="0.35">
      <c r="A1598" s="1"/>
      <c r="B1598" s="237"/>
    </row>
    <row r="1599" spans="1:2" x14ac:dyDescent="0.35">
      <c r="A1599" s="1"/>
      <c r="B1599" s="237"/>
    </row>
    <row r="1600" spans="1:2" x14ac:dyDescent="0.35">
      <c r="A1600" s="1"/>
      <c r="B1600" s="237"/>
    </row>
    <row r="1601" spans="1:2" x14ac:dyDescent="0.35">
      <c r="A1601" s="1"/>
      <c r="B1601" s="237"/>
    </row>
    <row r="1602" spans="1:2" x14ac:dyDescent="0.35">
      <c r="A1602" s="1"/>
      <c r="B1602" s="237"/>
    </row>
    <row r="1603" spans="1:2" x14ac:dyDescent="0.35">
      <c r="A1603" s="1"/>
      <c r="B1603" s="237"/>
    </row>
    <row r="1604" spans="1:2" x14ac:dyDescent="0.35">
      <c r="A1604" s="1"/>
      <c r="B1604" s="237"/>
    </row>
    <row r="1605" spans="1:2" x14ac:dyDescent="0.35">
      <c r="A1605" s="1"/>
      <c r="B1605" s="237"/>
    </row>
    <row r="1606" spans="1:2" x14ac:dyDescent="0.35">
      <c r="A1606" s="1"/>
      <c r="B1606" s="237"/>
    </row>
    <row r="1607" spans="1:2" x14ac:dyDescent="0.35">
      <c r="A1607" s="1"/>
      <c r="B1607" s="237"/>
    </row>
    <row r="1608" spans="1:2" x14ac:dyDescent="0.35">
      <c r="A1608" s="1"/>
      <c r="B1608" s="237"/>
    </row>
    <row r="1609" spans="1:2" x14ac:dyDescent="0.35">
      <c r="A1609" s="1"/>
      <c r="B1609" s="237"/>
    </row>
    <row r="1610" spans="1:2" x14ac:dyDescent="0.35">
      <c r="A1610" s="1"/>
      <c r="B1610" s="237"/>
    </row>
    <row r="1611" spans="1:2" x14ac:dyDescent="0.35">
      <c r="A1611" s="1"/>
      <c r="B1611" s="237"/>
    </row>
    <row r="1612" spans="1:2" x14ac:dyDescent="0.35">
      <c r="A1612" s="1"/>
      <c r="B1612" s="237"/>
    </row>
    <row r="1613" spans="1:2" x14ac:dyDescent="0.35">
      <c r="A1613" s="1"/>
      <c r="B1613" s="237"/>
    </row>
    <row r="1614" spans="1:2" x14ac:dyDescent="0.35">
      <c r="A1614" s="1"/>
      <c r="B1614" s="237"/>
    </row>
    <row r="1615" spans="1:2" x14ac:dyDescent="0.35">
      <c r="A1615" s="1"/>
      <c r="B1615" s="237"/>
    </row>
    <row r="1616" spans="1:2" x14ac:dyDescent="0.35">
      <c r="A1616" s="1"/>
      <c r="B1616" s="237"/>
    </row>
    <row r="1617" spans="1:2" x14ac:dyDescent="0.35">
      <c r="A1617" s="1"/>
      <c r="B1617" s="237"/>
    </row>
    <row r="1618" spans="1:2" x14ac:dyDescent="0.35">
      <c r="A1618" s="1"/>
      <c r="B1618" s="237"/>
    </row>
    <row r="1619" spans="1:2" x14ac:dyDescent="0.35">
      <c r="A1619" s="1"/>
      <c r="B1619" s="237"/>
    </row>
    <row r="1620" spans="1:2" x14ac:dyDescent="0.35">
      <c r="A1620" s="1"/>
      <c r="B1620" s="237"/>
    </row>
    <row r="1621" spans="1:2" x14ac:dyDescent="0.35">
      <c r="A1621" s="1"/>
      <c r="B1621" s="237"/>
    </row>
    <row r="1622" spans="1:2" x14ac:dyDescent="0.35">
      <c r="A1622" s="1"/>
      <c r="B1622" s="237"/>
    </row>
    <row r="1623" spans="1:2" x14ac:dyDescent="0.35">
      <c r="A1623" s="1"/>
      <c r="B1623" s="237"/>
    </row>
    <row r="1624" spans="1:2" x14ac:dyDescent="0.35">
      <c r="A1624" s="1"/>
      <c r="B1624" s="237"/>
    </row>
    <row r="1625" spans="1:2" x14ac:dyDescent="0.35">
      <c r="A1625" s="1"/>
      <c r="B1625" s="237"/>
    </row>
    <row r="1626" spans="1:2" x14ac:dyDescent="0.35">
      <c r="A1626" s="1"/>
      <c r="B1626" s="237"/>
    </row>
    <row r="1627" spans="1:2" x14ac:dyDescent="0.35">
      <c r="A1627" s="1"/>
      <c r="B1627" s="237"/>
    </row>
    <row r="1628" spans="1:2" x14ac:dyDescent="0.35">
      <c r="A1628" s="1"/>
      <c r="B1628" s="237"/>
    </row>
    <row r="1629" spans="1:2" x14ac:dyDescent="0.35">
      <c r="A1629" s="1"/>
      <c r="B1629" s="237"/>
    </row>
    <row r="1630" spans="1:2" x14ac:dyDescent="0.35">
      <c r="A1630" s="1"/>
      <c r="B1630" s="237"/>
    </row>
    <row r="1631" spans="1:2" x14ac:dyDescent="0.35">
      <c r="A1631" s="1"/>
      <c r="B1631" s="237"/>
    </row>
    <row r="1632" spans="1:2" x14ac:dyDescent="0.35">
      <c r="A1632" s="1"/>
      <c r="B1632" s="237"/>
    </row>
    <row r="1633" spans="1:2" x14ac:dyDescent="0.35">
      <c r="A1633" s="1"/>
      <c r="B1633" s="237"/>
    </row>
    <row r="1634" spans="1:2" x14ac:dyDescent="0.35">
      <c r="A1634" s="1"/>
      <c r="B1634" s="237"/>
    </row>
    <row r="1635" spans="1:2" x14ac:dyDescent="0.35">
      <c r="A1635" s="1"/>
      <c r="B1635" s="237"/>
    </row>
    <row r="1636" spans="1:2" x14ac:dyDescent="0.35">
      <c r="A1636" s="1"/>
      <c r="B1636" s="237"/>
    </row>
    <row r="1637" spans="1:2" x14ac:dyDescent="0.35">
      <c r="A1637" s="1"/>
      <c r="B1637" s="237"/>
    </row>
    <row r="1638" spans="1:2" x14ac:dyDescent="0.35">
      <c r="A1638" s="1"/>
      <c r="B1638" s="237"/>
    </row>
    <row r="1639" spans="1:2" x14ac:dyDescent="0.35">
      <c r="A1639" s="1"/>
      <c r="B1639" s="237"/>
    </row>
    <row r="1640" spans="1:2" x14ac:dyDescent="0.35">
      <c r="A1640" s="1"/>
      <c r="B1640" s="237"/>
    </row>
    <row r="1641" spans="1:2" x14ac:dyDescent="0.35">
      <c r="A1641" s="1"/>
      <c r="B1641" s="237"/>
    </row>
    <row r="1642" spans="1:2" x14ac:dyDescent="0.35">
      <c r="A1642" s="1"/>
      <c r="B1642" s="237"/>
    </row>
    <row r="1643" spans="1:2" x14ac:dyDescent="0.35">
      <c r="A1643" s="1"/>
      <c r="B1643" s="237"/>
    </row>
    <row r="1644" spans="1:2" x14ac:dyDescent="0.35">
      <c r="A1644" s="1"/>
      <c r="B1644" s="237"/>
    </row>
    <row r="1645" spans="1:2" x14ac:dyDescent="0.35">
      <c r="A1645" s="1"/>
      <c r="B1645" s="237"/>
    </row>
    <row r="1646" spans="1:2" x14ac:dyDescent="0.35">
      <c r="A1646" s="1"/>
      <c r="B1646" s="237"/>
    </row>
    <row r="1647" spans="1:2" x14ac:dyDescent="0.35">
      <c r="A1647" s="1"/>
      <c r="B1647" s="237"/>
    </row>
    <row r="1648" spans="1:2" x14ac:dyDescent="0.35">
      <c r="A1648" s="1"/>
      <c r="B1648" s="237"/>
    </row>
    <row r="1649" spans="1:2" x14ac:dyDescent="0.35">
      <c r="A1649" s="1"/>
      <c r="B1649" s="237"/>
    </row>
    <row r="1650" spans="1:2" x14ac:dyDescent="0.35">
      <c r="A1650" s="1"/>
      <c r="B1650" s="237"/>
    </row>
    <row r="1651" spans="1:2" x14ac:dyDescent="0.35">
      <c r="A1651" s="1"/>
      <c r="B1651" s="237"/>
    </row>
    <row r="1652" spans="1:2" x14ac:dyDescent="0.35">
      <c r="A1652" s="1"/>
      <c r="B1652" s="237"/>
    </row>
    <row r="1653" spans="1:2" x14ac:dyDescent="0.35">
      <c r="A1653" s="1"/>
      <c r="B1653" s="237"/>
    </row>
    <row r="1654" spans="1:2" x14ac:dyDescent="0.35">
      <c r="A1654" s="1"/>
      <c r="B1654" s="237"/>
    </row>
    <row r="1655" spans="1:2" x14ac:dyDescent="0.35">
      <c r="A1655" s="1"/>
      <c r="B1655" s="237"/>
    </row>
    <row r="1656" spans="1:2" x14ac:dyDescent="0.35">
      <c r="A1656" s="1"/>
      <c r="B1656" s="237"/>
    </row>
    <row r="1657" spans="1:2" x14ac:dyDescent="0.35">
      <c r="A1657" s="1"/>
      <c r="B1657" s="237"/>
    </row>
    <row r="1658" spans="1:2" x14ac:dyDescent="0.35">
      <c r="A1658" s="1"/>
      <c r="B1658" s="237"/>
    </row>
    <row r="1659" spans="1:2" x14ac:dyDescent="0.35">
      <c r="A1659" s="1"/>
      <c r="B1659" s="237"/>
    </row>
    <row r="1660" spans="1:2" x14ac:dyDescent="0.35">
      <c r="A1660" s="1"/>
      <c r="B1660" s="237"/>
    </row>
    <row r="1661" spans="1:2" x14ac:dyDescent="0.35">
      <c r="A1661" s="1"/>
      <c r="B1661" s="237"/>
    </row>
    <row r="1662" spans="1:2" x14ac:dyDescent="0.35">
      <c r="A1662" s="1"/>
      <c r="B1662" s="237"/>
    </row>
    <row r="1663" spans="1:2" x14ac:dyDescent="0.35">
      <c r="A1663" s="1"/>
      <c r="B1663" s="237"/>
    </row>
    <row r="1664" spans="1:2" x14ac:dyDescent="0.35">
      <c r="A1664" s="1"/>
      <c r="B1664" s="237"/>
    </row>
    <row r="1665" spans="1:2" x14ac:dyDescent="0.35">
      <c r="A1665" s="1"/>
      <c r="B1665" s="237"/>
    </row>
    <row r="1666" spans="1:2" x14ac:dyDescent="0.35">
      <c r="A1666" s="1"/>
      <c r="B1666" s="237"/>
    </row>
    <row r="1667" spans="1:2" x14ac:dyDescent="0.35">
      <c r="A1667" s="1"/>
      <c r="B1667" s="237"/>
    </row>
    <row r="1668" spans="1:2" x14ac:dyDescent="0.35">
      <c r="A1668" s="1"/>
      <c r="B1668" s="237"/>
    </row>
    <row r="1669" spans="1:2" x14ac:dyDescent="0.35">
      <c r="A1669" s="1"/>
      <c r="B1669" s="237"/>
    </row>
    <row r="1670" spans="1:2" x14ac:dyDescent="0.35">
      <c r="A1670" s="1"/>
      <c r="B1670" s="237"/>
    </row>
    <row r="1671" spans="1:2" x14ac:dyDescent="0.35">
      <c r="A1671" s="1"/>
      <c r="B1671" s="237"/>
    </row>
    <row r="1672" spans="1:2" x14ac:dyDescent="0.35">
      <c r="A1672" s="1"/>
      <c r="B1672" s="237"/>
    </row>
    <row r="1673" spans="1:2" x14ac:dyDescent="0.35">
      <c r="A1673" s="1"/>
      <c r="B1673" s="237"/>
    </row>
    <row r="1674" spans="1:2" x14ac:dyDescent="0.35">
      <c r="A1674" s="1"/>
      <c r="B1674" s="237"/>
    </row>
    <row r="1675" spans="1:2" x14ac:dyDescent="0.35">
      <c r="A1675" s="1"/>
      <c r="B1675" s="237"/>
    </row>
    <row r="1676" spans="1:2" x14ac:dyDescent="0.35">
      <c r="A1676" s="1"/>
      <c r="B1676" s="237"/>
    </row>
    <row r="1677" spans="1:2" x14ac:dyDescent="0.35">
      <c r="A1677" s="1"/>
      <c r="B1677" s="237"/>
    </row>
    <row r="1678" spans="1:2" x14ac:dyDescent="0.35">
      <c r="A1678" s="1"/>
      <c r="B1678" s="237"/>
    </row>
    <row r="1679" spans="1:2" x14ac:dyDescent="0.35">
      <c r="A1679" s="1"/>
      <c r="B1679" s="237"/>
    </row>
    <row r="1680" spans="1:2" x14ac:dyDescent="0.35">
      <c r="A1680" s="1"/>
      <c r="B1680" s="237"/>
    </row>
    <row r="1681" spans="1:2" x14ac:dyDescent="0.35">
      <c r="A1681" s="1"/>
      <c r="B1681" s="237"/>
    </row>
    <row r="1682" spans="1:2" x14ac:dyDescent="0.35">
      <c r="A1682" s="1"/>
      <c r="B1682" s="237"/>
    </row>
    <row r="1683" spans="1:2" x14ac:dyDescent="0.35">
      <c r="A1683" s="1"/>
      <c r="B1683" s="237"/>
    </row>
    <row r="1684" spans="1:2" x14ac:dyDescent="0.35">
      <c r="A1684" s="1"/>
      <c r="B1684" s="237"/>
    </row>
    <row r="1685" spans="1:2" x14ac:dyDescent="0.35">
      <c r="A1685" s="1"/>
      <c r="B1685" s="237"/>
    </row>
    <row r="1686" spans="1:2" x14ac:dyDescent="0.35">
      <c r="A1686" s="1"/>
      <c r="B1686" s="237"/>
    </row>
    <row r="1687" spans="1:2" x14ac:dyDescent="0.35">
      <c r="A1687" s="1"/>
      <c r="B1687" s="237"/>
    </row>
    <row r="1688" spans="1:2" x14ac:dyDescent="0.35">
      <c r="A1688" s="1"/>
      <c r="B1688" s="237"/>
    </row>
    <row r="1689" spans="1:2" x14ac:dyDescent="0.35">
      <c r="A1689" s="1"/>
      <c r="B1689" s="237"/>
    </row>
    <row r="1690" spans="1:2" x14ac:dyDescent="0.35">
      <c r="A1690" s="1"/>
      <c r="B1690" s="237"/>
    </row>
    <row r="1691" spans="1:2" x14ac:dyDescent="0.35">
      <c r="A1691" s="1"/>
      <c r="B1691" s="237"/>
    </row>
    <row r="1692" spans="1:2" x14ac:dyDescent="0.35">
      <c r="A1692" s="1"/>
      <c r="B1692" s="237"/>
    </row>
    <row r="1693" spans="1:2" x14ac:dyDescent="0.35">
      <c r="A1693" s="1"/>
      <c r="B1693" s="237"/>
    </row>
    <row r="1694" spans="1:2" x14ac:dyDescent="0.35">
      <c r="A1694" s="1"/>
      <c r="B1694" s="237"/>
    </row>
    <row r="1695" spans="1:2" x14ac:dyDescent="0.35">
      <c r="A1695" s="1"/>
      <c r="B1695" s="237"/>
    </row>
    <row r="1696" spans="1:2" x14ac:dyDescent="0.35">
      <c r="A1696" s="1"/>
      <c r="B1696" s="237"/>
    </row>
    <row r="1697" spans="1:2" x14ac:dyDescent="0.35">
      <c r="A1697" s="1"/>
      <c r="B1697" s="237"/>
    </row>
    <row r="1698" spans="1:2" x14ac:dyDescent="0.35">
      <c r="A1698" s="1"/>
      <c r="B1698" s="237"/>
    </row>
    <row r="1699" spans="1:2" x14ac:dyDescent="0.35">
      <c r="A1699" s="1"/>
      <c r="B1699" s="237"/>
    </row>
    <row r="1700" spans="1:2" x14ac:dyDescent="0.35">
      <c r="A1700" s="1"/>
      <c r="B1700" s="237"/>
    </row>
    <row r="1701" spans="1:2" x14ac:dyDescent="0.35">
      <c r="A1701" s="1"/>
      <c r="B1701" s="237"/>
    </row>
    <row r="1702" spans="1:2" x14ac:dyDescent="0.35">
      <c r="A1702" s="1"/>
      <c r="B1702" s="237"/>
    </row>
    <row r="1703" spans="1:2" x14ac:dyDescent="0.35">
      <c r="A1703" s="1"/>
      <c r="B1703" s="237"/>
    </row>
    <row r="1704" spans="1:2" x14ac:dyDescent="0.35">
      <c r="A1704" s="1"/>
      <c r="B1704" s="237"/>
    </row>
    <row r="1705" spans="1:2" x14ac:dyDescent="0.35">
      <c r="A1705" s="1"/>
      <c r="B1705" s="237"/>
    </row>
    <row r="1706" spans="1:2" x14ac:dyDescent="0.35">
      <c r="A1706" s="1"/>
      <c r="B1706" s="237"/>
    </row>
    <row r="1707" spans="1:2" x14ac:dyDescent="0.35">
      <c r="A1707" s="1"/>
      <c r="B1707" s="237"/>
    </row>
    <row r="1708" spans="1:2" x14ac:dyDescent="0.35">
      <c r="A1708" s="1"/>
      <c r="B1708" s="237"/>
    </row>
    <row r="1709" spans="1:2" x14ac:dyDescent="0.35">
      <c r="A1709" s="1"/>
      <c r="B1709" s="237"/>
    </row>
    <row r="1710" spans="1:2" x14ac:dyDescent="0.35">
      <c r="A1710" s="1"/>
      <c r="B1710" s="237"/>
    </row>
    <row r="1711" spans="1:2" x14ac:dyDescent="0.35">
      <c r="A1711" s="1"/>
      <c r="B1711" s="237"/>
    </row>
    <row r="1712" spans="1:2" x14ac:dyDescent="0.35">
      <c r="A1712" s="1"/>
      <c r="B1712" s="237"/>
    </row>
    <row r="1713" spans="1:2" x14ac:dyDescent="0.35">
      <c r="A1713" s="1"/>
      <c r="B1713" s="237"/>
    </row>
    <row r="1714" spans="1:2" x14ac:dyDescent="0.35">
      <c r="A1714" s="1"/>
      <c r="B1714" s="237"/>
    </row>
    <row r="1715" spans="1:2" x14ac:dyDescent="0.35">
      <c r="A1715" s="1"/>
      <c r="B1715" s="237"/>
    </row>
    <row r="1716" spans="1:2" x14ac:dyDescent="0.35">
      <c r="A1716" s="1"/>
      <c r="B1716" s="237"/>
    </row>
    <row r="1717" spans="1:2" x14ac:dyDescent="0.35">
      <c r="A1717" s="1"/>
      <c r="B1717" s="237"/>
    </row>
    <row r="1718" spans="1:2" x14ac:dyDescent="0.35">
      <c r="A1718" s="1"/>
      <c r="B1718" s="237"/>
    </row>
    <row r="1719" spans="1:2" x14ac:dyDescent="0.35">
      <c r="A1719" s="1"/>
      <c r="B1719" s="237"/>
    </row>
    <row r="1720" spans="1:2" x14ac:dyDescent="0.35">
      <c r="A1720" s="1"/>
      <c r="B1720" s="237"/>
    </row>
    <row r="1721" spans="1:2" x14ac:dyDescent="0.35">
      <c r="A1721" s="1"/>
      <c r="B1721" s="237"/>
    </row>
    <row r="1722" spans="1:2" x14ac:dyDescent="0.35">
      <c r="A1722" s="1"/>
      <c r="B1722" s="237"/>
    </row>
    <row r="1723" spans="1:2" x14ac:dyDescent="0.35">
      <c r="A1723" s="1"/>
      <c r="B1723" s="237"/>
    </row>
    <row r="1724" spans="1:2" x14ac:dyDescent="0.35">
      <c r="A1724" s="1"/>
      <c r="B1724" s="237"/>
    </row>
    <row r="1725" spans="1:2" x14ac:dyDescent="0.35">
      <c r="A1725" s="1"/>
      <c r="B1725" s="237"/>
    </row>
    <row r="1726" spans="1:2" x14ac:dyDescent="0.35">
      <c r="A1726" s="1"/>
      <c r="B1726" s="237"/>
    </row>
    <row r="1727" spans="1:2" x14ac:dyDescent="0.35">
      <c r="A1727" s="1"/>
      <c r="B1727" s="237"/>
    </row>
    <row r="1728" spans="1:2" x14ac:dyDescent="0.35">
      <c r="A1728" s="1"/>
      <c r="B1728" s="237"/>
    </row>
    <row r="1729" spans="1:2" x14ac:dyDescent="0.35">
      <c r="A1729" s="1"/>
      <c r="B1729" s="237"/>
    </row>
    <row r="1730" spans="1:2" x14ac:dyDescent="0.35">
      <c r="A1730" s="1"/>
      <c r="B1730" s="237"/>
    </row>
    <row r="1731" spans="1:2" x14ac:dyDescent="0.35">
      <c r="A1731" s="1"/>
      <c r="B1731" s="237"/>
    </row>
    <row r="1732" spans="1:2" x14ac:dyDescent="0.35">
      <c r="A1732" s="1"/>
      <c r="B1732" s="237"/>
    </row>
    <row r="1733" spans="1:2" x14ac:dyDescent="0.35">
      <c r="A1733" s="1"/>
      <c r="B1733" s="237"/>
    </row>
    <row r="1734" spans="1:2" x14ac:dyDescent="0.35">
      <c r="A1734" s="1"/>
      <c r="B1734" s="237"/>
    </row>
    <row r="1735" spans="1:2" x14ac:dyDescent="0.35">
      <c r="A1735" s="1"/>
      <c r="B1735" s="237"/>
    </row>
    <row r="1736" spans="1:2" x14ac:dyDescent="0.35">
      <c r="A1736" s="1"/>
      <c r="B1736" s="237"/>
    </row>
    <row r="1737" spans="1:2" x14ac:dyDescent="0.35">
      <c r="A1737" s="1"/>
      <c r="B1737" s="237"/>
    </row>
    <row r="1738" spans="1:2" x14ac:dyDescent="0.35">
      <c r="A1738" s="1"/>
      <c r="B1738" s="237"/>
    </row>
    <row r="1739" spans="1:2" x14ac:dyDescent="0.35">
      <c r="A1739" s="1"/>
      <c r="B1739" s="237"/>
    </row>
    <row r="1740" spans="1:2" x14ac:dyDescent="0.35">
      <c r="A1740" s="1"/>
      <c r="B1740" s="237"/>
    </row>
    <row r="1741" spans="1:2" x14ac:dyDescent="0.35">
      <c r="A1741" s="1"/>
      <c r="B1741" s="237"/>
    </row>
    <row r="1742" spans="1:2" x14ac:dyDescent="0.35">
      <c r="A1742" s="1"/>
      <c r="B1742" s="237"/>
    </row>
    <row r="1743" spans="1:2" x14ac:dyDescent="0.35">
      <c r="A1743" s="1"/>
      <c r="B1743" s="237"/>
    </row>
    <row r="1744" spans="1:2" x14ac:dyDescent="0.35">
      <c r="A1744" s="1"/>
      <c r="B1744" s="237"/>
    </row>
    <row r="1745" spans="1:2" x14ac:dyDescent="0.35">
      <c r="A1745" s="1"/>
      <c r="B1745" s="237"/>
    </row>
    <row r="1746" spans="1:2" x14ac:dyDescent="0.35">
      <c r="A1746" s="1"/>
      <c r="B1746" s="237"/>
    </row>
    <row r="1747" spans="1:2" x14ac:dyDescent="0.35">
      <c r="A1747" s="1"/>
      <c r="B1747" s="237"/>
    </row>
    <row r="1748" spans="1:2" x14ac:dyDescent="0.35">
      <c r="A1748" s="1"/>
      <c r="B1748" s="237"/>
    </row>
    <row r="1749" spans="1:2" x14ac:dyDescent="0.35">
      <c r="A1749" s="1"/>
      <c r="B1749" s="237"/>
    </row>
    <row r="1750" spans="1:2" x14ac:dyDescent="0.35">
      <c r="A1750" s="1"/>
      <c r="B1750" s="237"/>
    </row>
    <row r="1751" spans="1:2" x14ac:dyDescent="0.35">
      <c r="A1751" s="1"/>
      <c r="B1751" s="237"/>
    </row>
    <row r="1752" spans="1:2" x14ac:dyDescent="0.35">
      <c r="A1752" s="1"/>
      <c r="B1752" s="237"/>
    </row>
    <row r="1753" spans="1:2" x14ac:dyDescent="0.35">
      <c r="A1753" s="1"/>
      <c r="B1753" s="237"/>
    </row>
    <row r="1754" spans="1:2" x14ac:dyDescent="0.35">
      <c r="A1754" s="1"/>
      <c r="B1754" s="237"/>
    </row>
    <row r="1755" spans="1:2" x14ac:dyDescent="0.35">
      <c r="A1755" s="1"/>
      <c r="B1755" s="237"/>
    </row>
    <row r="1756" spans="1:2" x14ac:dyDescent="0.35">
      <c r="A1756" s="1"/>
      <c r="B1756" s="237"/>
    </row>
    <row r="1757" spans="1:2" x14ac:dyDescent="0.35">
      <c r="A1757" s="1"/>
      <c r="B1757" s="237"/>
    </row>
    <row r="1758" spans="1:2" x14ac:dyDescent="0.35">
      <c r="A1758" s="1"/>
      <c r="B1758" s="237"/>
    </row>
    <row r="1759" spans="1:2" x14ac:dyDescent="0.35">
      <c r="A1759" s="1"/>
      <c r="B1759" s="237"/>
    </row>
    <row r="1760" spans="1:2" x14ac:dyDescent="0.35">
      <c r="A1760" s="1"/>
      <c r="B1760" s="237"/>
    </row>
    <row r="1761" spans="1:2" x14ac:dyDescent="0.35">
      <c r="A1761" s="1"/>
      <c r="B1761" s="237"/>
    </row>
    <row r="1762" spans="1:2" x14ac:dyDescent="0.35">
      <c r="A1762" s="1"/>
      <c r="B1762" s="237"/>
    </row>
    <row r="1763" spans="1:2" x14ac:dyDescent="0.35">
      <c r="A1763" s="1"/>
      <c r="B1763" s="237"/>
    </row>
    <row r="1764" spans="1:2" x14ac:dyDescent="0.35">
      <c r="A1764" s="1"/>
      <c r="B1764" s="237"/>
    </row>
    <row r="1765" spans="1:2" x14ac:dyDescent="0.35">
      <c r="A1765" s="1"/>
      <c r="B1765" s="237"/>
    </row>
    <row r="1766" spans="1:2" x14ac:dyDescent="0.35">
      <c r="A1766" s="1"/>
      <c r="B1766" s="237"/>
    </row>
    <row r="1767" spans="1:2" x14ac:dyDescent="0.35">
      <c r="A1767" s="1"/>
      <c r="B1767" s="237"/>
    </row>
    <row r="1768" spans="1:2" x14ac:dyDescent="0.35">
      <c r="A1768" s="1"/>
      <c r="B1768" s="237"/>
    </row>
    <row r="1769" spans="1:2" x14ac:dyDescent="0.35">
      <c r="A1769" s="1"/>
      <c r="B1769" s="237"/>
    </row>
    <row r="1770" spans="1:2" x14ac:dyDescent="0.35">
      <c r="A1770" s="1"/>
      <c r="B1770" s="237"/>
    </row>
    <row r="1771" spans="1:2" x14ac:dyDescent="0.35">
      <c r="A1771" s="1"/>
      <c r="B1771" s="237"/>
    </row>
    <row r="1772" spans="1:2" x14ac:dyDescent="0.35">
      <c r="A1772" s="1"/>
      <c r="B1772" s="237"/>
    </row>
    <row r="1773" spans="1:2" x14ac:dyDescent="0.35">
      <c r="A1773" s="1"/>
      <c r="B1773" s="237"/>
    </row>
    <row r="1774" spans="1:2" x14ac:dyDescent="0.35">
      <c r="A1774" s="1"/>
      <c r="B1774" s="237"/>
    </row>
    <row r="1775" spans="1:2" x14ac:dyDescent="0.35">
      <c r="A1775" s="1"/>
      <c r="B1775" s="237"/>
    </row>
    <row r="1776" spans="1:2" x14ac:dyDescent="0.35">
      <c r="A1776" s="1"/>
      <c r="B1776" s="237"/>
    </row>
    <row r="1777" spans="1:2" x14ac:dyDescent="0.35">
      <c r="A1777" s="1"/>
      <c r="B1777" s="237"/>
    </row>
    <row r="1778" spans="1:2" x14ac:dyDescent="0.35">
      <c r="A1778" s="1"/>
      <c r="B1778" s="237"/>
    </row>
    <row r="1779" spans="1:2" x14ac:dyDescent="0.35">
      <c r="A1779" s="1"/>
      <c r="B1779" s="237"/>
    </row>
    <row r="1780" spans="1:2" x14ac:dyDescent="0.35">
      <c r="A1780" s="1"/>
      <c r="B1780" s="237"/>
    </row>
    <row r="1781" spans="1:2" x14ac:dyDescent="0.35">
      <c r="A1781" s="1"/>
      <c r="B1781" s="237"/>
    </row>
    <row r="1782" spans="1:2" x14ac:dyDescent="0.35">
      <c r="A1782" s="1"/>
      <c r="B1782" s="237"/>
    </row>
    <row r="1783" spans="1:2" x14ac:dyDescent="0.35">
      <c r="A1783" s="1"/>
      <c r="B1783" s="237"/>
    </row>
    <row r="1784" spans="1:2" x14ac:dyDescent="0.35">
      <c r="A1784" s="1"/>
      <c r="B1784" s="237"/>
    </row>
    <row r="1785" spans="1:2" x14ac:dyDescent="0.35">
      <c r="A1785" s="1"/>
      <c r="B1785" s="237"/>
    </row>
    <row r="1786" spans="1:2" x14ac:dyDescent="0.35">
      <c r="A1786" s="1"/>
      <c r="B1786" s="237"/>
    </row>
    <row r="1787" spans="1:2" x14ac:dyDescent="0.35">
      <c r="A1787" s="1"/>
      <c r="B1787" s="237"/>
    </row>
    <row r="1788" spans="1:2" x14ac:dyDescent="0.35">
      <c r="A1788" s="1"/>
      <c r="B1788" s="237"/>
    </row>
    <row r="1789" spans="1:2" x14ac:dyDescent="0.35">
      <c r="A1789" s="1"/>
      <c r="B1789" s="237"/>
    </row>
    <row r="1790" spans="1:2" x14ac:dyDescent="0.35">
      <c r="A1790" s="1"/>
      <c r="B1790" s="237"/>
    </row>
    <row r="1791" spans="1:2" x14ac:dyDescent="0.35">
      <c r="A1791" s="1"/>
      <c r="B1791" s="237"/>
    </row>
    <row r="1792" spans="1:2" x14ac:dyDescent="0.35">
      <c r="A1792" s="1"/>
      <c r="B1792" s="237"/>
    </row>
    <row r="1793" spans="1:2" x14ac:dyDescent="0.35">
      <c r="A1793" s="1"/>
      <c r="B1793" s="237"/>
    </row>
    <row r="1794" spans="1:2" x14ac:dyDescent="0.35">
      <c r="A1794" s="1"/>
      <c r="B1794" s="237"/>
    </row>
    <row r="1795" spans="1:2" x14ac:dyDescent="0.35">
      <c r="A1795" s="1"/>
      <c r="B1795" s="237"/>
    </row>
    <row r="1796" spans="1:2" x14ac:dyDescent="0.35">
      <c r="A1796" s="1"/>
      <c r="B1796" s="237"/>
    </row>
    <row r="1797" spans="1:2" x14ac:dyDescent="0.35">
      <c r="A1797" s="1"/>
      <c r="B1797" s="237"/>
    </row>
    <row r="1798" spans="1:2" x14ac:dyDescent="0.35">
      <c r="A1798" s="1"/>
      <c r="B1798" s="237"/>
    </row>
    <row r="1799" spans="1:2" x14ac:dyDescent="0.35">
      <c r="A1799" s="1"/>
      <c r="B1799" s="237"/>
    </row>
    <row r="1800" spans="1:2" x14ac:dyDescent="0.35">
      <c r="A1800" s="1"/>
      <c r="B1800" s="237"/>
    </row>
    <row r="1801" spans="1:2" x14ac:dyDescent="0.35">
      <c r="A1801" s="1"/>
      <c r="B1801" s="237"/>
    </row>
    <row r="1802" spans="1:2" x14ac:dyDescent="0.35">
      <c r="A1802" s="1"/>
      <c r="B1802" s="237"/>
    </row>
    <row r="1803" spans="1:2" x14ac:dyDescent="0.35">
      <c r="A1803" s="1"/>
      <c r="B1803" s="237"/>
    </row>
    <row r="1804" spans="1:2" x14ac:dyDescent="0.35">
      <c r="A1804" s="1"/>
      <c r="B1804" s="237"/>
    </row>
    <row r="1805" spans="1:2" x14ac:dyDescent="0.35">
      <c r="A1805" s="1"/>
      <c r="B1805" s="237"/>
    </row>
    <row r="1806" spans="1:2" x14ac:dyDescent="0.35">
      <c r="A1806" s="1"/>
      <c r="B1806" s="237"/>
    </row>
    <row r="1807" spans="1:2" x14ac:dyDescent="0.35">
      <c r="A1807" s="1"/>
      <c r="B1807" s="237"/>
    </row>
    <row r="1808" spans="1:2" x14ac:dyDescent="0.35">
      <c r="A1808" s="1"/>
      <c r="B1808" s="237"/>
    </row>
    <row r="1809" spans="1:2" x14ac:dyDescent="0.35">
      <c r="A1809" s="1"/>
      <c r="B1809" s="237"/>
    </row>
    <row r="1810" spans="1:2" x14ac:dyDescent="0.35">
      <c r="A1810" s="1"/>
      <c r="B1810" s="237"/>
    </row>
    <row r="1811" spans="1:2" x14ac:dyDescent="0.35">
      <c r="A1811" s="1"/>
      <c r="B1811" s="237"/>
    </row>
    <row r="1812" spans="1:2" x14ac:dyDescent="0.35">
      <c r="A1812" s="1"/>
      <c r="B1812" s="237"/>
    </row>
    <row r="1813" spans="1:2" x14ac:dyDescent="0.35">
      <c r="A1813" s="1"/>
      <c r="B1813" s="237"/>
    </row>
    <row r="1814" spans="1:2" x14ac:dyDescent="0.35">
      <c r="A1814" s="1"/>
      <c r="B1814" s="237"/>
    </row>
    <row r="1815" spans="1:2" x14ac:dyDescent="0.35">
      <c r="A1815" s="1"/>
      <c r="B1815" s="237"/>
    </row>
    <row r="1816" spans="1:2" x14ac:dyDescent="0.35">
      <c r="A1816" s="1"/>
      <c r="B1816" s="237"/>
    </row>
    <row r="1817" spans="1:2" x14ac:dyDescent="0.35">
      <c r="A1817" s="1"/>
      <c r="B1817" s="237"/>
    </row>
    <row r="1818" spans="1:2" x14ac:dyDescent="0.35">
      <c r="A1818" s="1"/>
      <c r="B1818" s="237"/>
    </row>
    <row r="1819" spans="1:2" x14ac:dyDescent="0.35">
      <c r="A1819" s="1"/>
      <c r="B1819" s="237"/>
    </row>
    <row r="1820" spans="1:2" x14ac:dyDescent="0.35">
      <c r="A1820" s="1"/>
      <c r="B1820" s="237"/>
    </row>
    <row r="1821" spans="1:2" x14ac:dyDescent="0.35">
      <c r="A1821" s="1"/>
      <c r="B1821" s="237"/>
    </row>
    <row r="1822" spans="1:2" x14ac:dyDescent="0.35">
      <c r="A1822" s="1"/>
      <c r="B1822" s="237"/>
    </row>
    <row r="1823" spans="1:2" x14ac:dyDescent="0.35">
      <c r="A1823" s="1"/>
      <c r="B1823" s="237"/>
    </row>
    <row r="1824" spans="1:2" x14ac:dyDescent="0.35">
      <c r="A1824" s="1"/>
      <c r="B1824" s="237"/>
    </row>
    <row r="1825" spans="1:2" x14ac:dyDescent="0.35">
      <c r="A1825" s="1"/>
      <c r="B1825" s="237"/>
    </row>
    <row r="1826" spans="1:2" x14ac:dyDescent="0.35">
      <c r="A1826" s="1"/>
      <c r="B1826" s="237"/>
    </row>
    <row r="1827" spans="1:2" x14ac:dyDescent="0.35">
      <c r="A1827" s="1"/>
      <c r="B1827" s="237"/>
    </row>
    <row r="1828" spans="1:2" x14ac:dyDescent="0.35">
      <c r="A1828" s="1"/>
      <c r="B1828" s="237"/>
    </row>
    <row r="1829" spans="1:2" x14ac:dyDescent="0.35">
      <c r="A1829" s="1"/>
      <c r="B1829" s="237"/>
    </row>
    <row r="1830" spans="1:2" x14ac:dyDescent="0.35">
      <c r="A1830" s="1"/>
      <c r="B1830" s="237"/>
    </row>
    <row r="1831" spans="1:2" x14ac:dyDescent="0.35">
      <c r="A1831" s="1"/>
      <c r="B1831" s="237"/>
    </row>
    <row r="1832" spans="1:2" x14ac:dyDescent="0.35">
      <c r="A1832" s="1"/>
      <c r="B1832" s="237"/>
    </row>
    <row r="1833" spans="1:2" x14ac:dyDescent="0.35">
      <c r="A1833" s="1"/>
      <c r="B1833" s="237"/>
    </row>
    <row r="1834" spans="1:2" x14ac:dyDescent="0.35">
      <c r="A1834" s="1"/>
      <c r="B1834" s="237"/>
    </row>
    <row r="1835" spans="1:2" x14ac:dyDescent="0.35">
      <c r="A1835" s="1"/>
      <c r="B1835" s="237"/>
    </row>
    <row r="1836" spans="1:2" x14ac:dyDescent="0.35">
      <c r="A1836" s="1"/>
      <c r="B1836" s="237"/>
    </row>
    <row r="1837" spans="1:2" x14ac:dyDescent="0.35">
      <c r="A1837" s="1"/>
      <c r="B1837" s="237"/>
    </row>
    <row r="1838" spans="1:2" x14ac:dyDescent="0.35">
      <c r="A1838" s="1"/>
      <c r="B1838" s="237"/>
    </row>
    <row r="1839" spans="1:2" x14ac:dyDescent="0.35">
      <c r="A1839" s="1"/>
      <c r="B1839" s="237"/>
    </row>
    <row r="1840" spans="1:2" x14ac:dyDescent="0.35">
      <c r="A1840" s="1"/>
      <c r="B1840" s="237"/>
    </row>
    <row r="1841" spans="1:2" x14ac:dyDescent="0.35">
      <c r="A1841" s="1"/>
      <c r="B1841" s="237"/>
    </row>
    <row r="1842" spans="1:2" x14ac:dyDescent="0.35">
      <c r="A1842" s="1"/>
      <c r="B1842" s="237"/>
    </row>
    <row r="1843" spans="1:2" x14ac:dyDescent="0.35">
      <c r="A1843" s="1"/>
      <c r="B1843" s="237"/>
    </row>
    <row r="1844" spans="1:2" x14ac:dyDescent="0.35">
      <c r="A1844" s="1"/>
      <c r="B1844" s="237"/>
    </row>
    <row r="1845" spans="1:2" x14ac:dyDescent="0.35">
      <c r="A1845" s="1"/>
      <c r="B1845" s="237"/>
    </row>
    <row r="1846" spans="1:2" x14ac:dyDescent="0.35">
      <c r="A1846" s="1"/>
      <c r="B1846" s="237"/>
    </row>
    <row r="1847" spans="1:2" x14ac:dyDescent="0.35">
      <c r="A1847" s="1"/>
      <c r="B1847" s="237"/>
    </row>
    <row r="1848" spans="1:2" x14ac:dyDescent="0.35">
      <c r="A1848" s="1"/>
      <c r="B1848" s="237"/>
    </row>
    <row r="1849" spans="1:2" x14ac:dyDescent="0.35">
      <c r="A1849" s="1"/>
      <c r="B1849" s="237"/>
    </row>
    <row r="1850" spans="1:2" x14ac:dyDescent="0.35">
      <c r="A1850" s="1"/>
      <c r="B1850" s="237"/>
    </row>
    <row r="1851" spans="1:2" x14ac:dyDescent="0.35">
      <c r="A1851" s="1"/>
      <c r="B1851" s="237"/>
    </row>
    <row r="1852" spans="1:2" x14ac:dyDescent="0.35">
      <c r="A1852" s="1"/>
      <c r="B1852" s="237"/>
    </row>
    <row r="1853" spans="1:2" x14ac:dyDescent="0.35">
      <c r="A1853" s="1"/>
      <c r="B1853" s="237"/>
    </row>
    <row r="1854" spans="1:2" x14ac:dyDescent="0.35">
      <c r="A1854" s="1"/>
      <c r="B1854" s="237"/>
    </row>
    <row r="1855" spans="1:2" x14ac:dyDescent="0.35">
      <c r="A1855" s="1"/>
      <c r="B1855" s="237"/>
    </row>
    <row r="1856" spans="1:2" x14ac:dyDescent="0.35">
      <c r="A1856" s="1"/>
      <c r="B1856" s="237"/>
    </row>
    <row r="1857" spans="1:2" x14ac:dyDescent="0.35">
      <c r="A1857" s="1"/>
      <c r="B1857" s="237"/>
    </row>
    <row r="1858" spans="1:2" x14ac:dyDescent="0.35">
      <c r="A1858" s="1"/>
      <c r="B1858" s="237"/>
    </row>
    <row r="1859" spans="1:2" x14ac:dyDescent="0.35">
      <c r="A1859" s="1"/>
      <c r="B1859" s="237"/>
    </row>
    <row r="1860" spans="1:2" x14ac:dyDescent="0.35">
      <c r="A1860" s="1"/>
      <c r="B1860" s="237"/>
    </row>
    <row r="1861" spans="1:2" x14ac:dyDescent="0.35">
      <c r="A1861" s="1"/>
      <c r="B1861" s="237"/>
    </row>
    <row r="1862" spans="1:2" x14ac:dyDescent="0.35">
      <c r="A1862" s="1"/>
      <c r="B1862" s="237"/>
    </row>
    <row r="1863" spans="1:2" x14ac:dyDescent="0.35">
      <c r="A1863" s="1"/>
      <c r="B1863" s="237"/>
    </row>
    <row r="1864" spans="1:2" x14ac:dyDescent="0.35">
      <c r="A1864" s="1"/>
      <c r="B1864" s="237"/>
    </row>
    <row r="1865" spans="1:2" x14ac:dyDescent="0.35">
      <c r="A1865" s="1"/>
      <c r="B1865" s="237"/>
    </row>
    <row r="1866" spans="1:2" x14ac:dyDescent="0.35">
      <c r="A1866" s="1"/>
      <c r="B1866" s="237"/>
    </row>
    <row r="1867" spans="1:2" x14ac:dyDescent="0.35">
      <c r="A1867" s="1"/>
      <c r="B1867" s="237"/>
    </row>
    <row r="1868" spans="1:2" x14ac:dyDescent="0.35">
      <c r="A1868" s="1"/>
      <c r="B1868" s="237"/>
    </row>
    <row r="1869" spans="1:2" x14ac:dyDescent="0.35">
      <c r="A1869" s="1"/>
      <c r="B1869" s="237"/>
    </row>
    <row r="1870" spans="1:2" x14ac:dyDescent="0.35">
      <c r="A1870" s="1"/>
      <c r="B1870" s="237"/>
    </row>
    <row r="1871" spans="1:2" x14ac:dyDescent="0.35">
      <c r="A1871" s="1"/>
      <c r="B1871" s="237"/>
    </row>
    <row r="1872" spans="1:2" x14ac:dyDescent="0.35">
      <c r="A1872" s="1"/>
      <c r="B1872" s="237"/>
    </row>
    <row r="1873" spans="1:2" x14ac:dyDescent="0.35">
      <c r="A1873" s="1"/>
      <c r="B1873" s="237"/>
    </row>
    <row r="1874" spans="1:2" x14ac:dyDescent="0.35">
      <c r="A1874" s="1"/>
      <c r="B1874" s="237"/>
    </row>
    <row r="1875" spans="1:2" x14ac:dyDescent="0.35">
      <c r="A1875" s="1"/>
      <c r="B1875" s="237"/>
    </row>
    <row r="1876" spans="1:2" x14ac:dyDescent="0.35">
      <c r="A1876" s="1"/>
      <c r="B1876" s="237"/>
    </row>
    <row r="1877" spans="1:2" x14ac:dyDescent="0.35">
      <c r="A1877" s="1"/>
      <c r="B1877" s="237"/>
    </row>
    <row r="1878" spans="1:2" x14ac:dyDescent="0.35">
      <c r="A1878" s="1"/>
      <c r="B1878" s="237"/>
    </row>
    <row r="1879" spans="1:2" x14ac:dyDescent="0.35">
      <c r="A1879" s="1"/>
      <c r="B1879" s="237"/>
    </row>
    <row r="1880" spans="1:2" x14ac:dyDescent="0.35">
      <c r="A1880" s="1"/>
      <c r="B1880" s="237"/>
    </row>
    <row r="1881" spans="1:2" x14ac:dyDescent="0.35">
      <c r="A1881" s="1"/>
      <c r="B1881" s="237"/>
    </row>
    <row r="1882" spans="1:2" x14ac:dyDescent="0.35">
      <c r="A1882" s="1"/>
      <c r="B1882" s="237"/>
    </row>
    <row r="1883" spans="1:2" x14ac:dyDescent="0.35">
      <c r="A1883" s="1"/>
      <c r="B1883" s="237"/>
    </row>
    <row r="1884" spans="1:2" x14ac:dyDescent="0.35">
      <c r="A1884" s="1"/>
      <c r="B1884" s="237"/>
    </row>
    <row r="1885" spans="1:2" x14ac:dyDescent="0.35">
      <c r="A1885" s="1"/>
      <c r="B1885" s="237"/>
    </row>
    <row r="1886" spans="1:2" x14ac:dyDescent="0.35">
      <c r="A1886" s="1"/>
      <c r="B1886" s="237"/>
    </row>
    <row r="1887" spans="1:2" x14ac:dyDescent="0.35">
      <c r="A1887" s="1"/>
      <c r="B1887" s="237"/>
    </row>
    <row r="1888" spans="1:2" x14ac:dyDescent="0.35">
      <c r="A1888" s="1"/>
      <c r="B1888" s="237"/>
    </row>
    <row r="1889" spans="1:2" x14ac:dyDescent="0.35">
      <c r="A1889" s="1"/>
      <c r="B1889" s="237"/>
    </row>
    <row r="1890" spans="1:2" x14ac:dyDescent="0.35">
      <c r="A1890" s="1"/>
      <c r="B1890" s="237"/>
    </row>
    <row r="1891" spans="1:2" x14ac:dyDescent="0.35">
      <c r="A1891" s="1"/>
      <c r="B1891" s="237"/>
    </row>
    <row r="1892" spans="1:2" x14ac:dyDescent="0.35">
      <c r="A1892" s="1"/>
      <c r="B1892" s="237"/>
    </row>
    <row r="1893" spans="1:2" x14ac:dyDescent="0.35">
      <c r="A1893" s="1"/>
      <c r="B1893" s="237"/>
    </row>
    <row r="1894" spans="1:2" x14ac:dyDescent="0.35">
      <c r="A1894" s="1"/>
      <c r="B1894" s="237"/>
    </row>
    <row r="1895" spans="1:2" x14ac:dyDescent="0.35">
      <c r="A1895" s="1"/>
      <c r="B1895" s="237"/>
    </row>
    <row r="1896" spans="1:2" x14ac:dyDescent="0.35">
      <c r="A1896" s="1"/>
      <c r="B1896" s="237"/>
    </row>
    <row r="1897" spans="1:2" x14ac:dyDescent="0.35">
      <c r="A1897" s="1"/>
      <c r="B1897" s="237"/>
    </row>
    <row r="1898" spans="1:2" x14ac:dyDescent="0.35">
      <c r="A1898" s="1"/>
      <c r="B1898" s="237"/>
    </row>
    <row r="1899" spans="1:2" x14ac:dyDescent="0.35">
      <c r="A1899" s="1"/>
      <c r="B1899" s="237"/>
    </row>
    <row r="1900" spans="1:2" x14ac:dyDescent="0.35">
      <c r="A1900" s="1"/>
      <c r="B1900" s="237"/>
    </row>
    <row r="1901" spans="1:2" x14ac:dyDescent="0.35">
      <c r="A1901" s="1"/>
      <c r="B1901" s="237"/>
    </row>
    <row r="1902" spans="1:2" x14ac:dyDescent="0.35">
      <c r="A1902" s="1"/>
      <c r="B1902" s="237"/>
    </row>
    <row r="1903" spans="1:2" x14ac:dyDescent="0.35">
      <c r="A1903" s="1"/>
      <c r="B1903" s="237"/>
    </row>
    <row r="1904" spans="1:2" x14ac:dyDescent="0.35">
      <c r="A1904" s="1"/>
      <c r="B1904" s="237"/>
    </row>
    <row r="1905" spans="1:2" x14ac:dyDescent="0.35">
      <c r="A1905" s="1"/>
      <c r="B1905" s="237"/>
    </row>
    <row r="1906" spans="1:2" x14ac:dyDescent="0.35">
      <c r="A1906" s="1"/>
      <c r="B1906" s="237"/>
    </row>
    <row r="1907" spans="1:2" x14ac:dyDescent="0.35">
      <c r="A1907" s="1"/>
      <c r="B1907" s="237"/>
    </row>
    <row r="1908" spans="1:2" x14ac:dyDescent="0.35">
      <c r="A1908" s="1"/>
      <c r="B1908" s="237"/>
    </row>
    <row r="1909" spans="1:2" x14ac:dyDescent="0.35">
      <c r="A1909" s="1"/>
      <c r="B1909" s="237"/>
    </row>
    <row r="1910" spans="1:2" x14ac:dyDescent="0.35">
      <c r="A1910" s="1"/>
      <c r="B1910" s="237"/>
    </row>
    <row r="1911" spans="1:2" x14ac:dyDescent="0.35">
      <c r="A1911" s="1"/>
      <c r="B1911" s="237"/>
    </row>
    <row r="1912" spans="1:2" x14ac:dyDescent="0.35">
      <c r="A1912" s="1"/>
      <c r="B1912" s="237"/>
    </row>
    <row r="1913" spans="1:2" x14ac:dyDescent="0.35">
      <c r="A1913" s="1"/>
      <c r="B1913" s="237"/>
    </row>
    <row r="1914" spans="1:2" x14ac:dyDescent="0.35">
      <c r="A1914" s="1"/>
      <c r="B1914" s="237"/>
    </row>
    <row r="1915" spans="1:2" x14ac:dyDescent="0.35">
      <c r="A1915" s="1"/>
      <c r="B1915" s="237"/>
    </row>
    <row r="1916" spans="1:2" x14ac:dyDescent="0.35">
      <c r="A1916" s="1"/>
      <c r="B1916" s="237"/>
    </row>
    <row r="1917" spans="1:2" x14ac:dyDescent="0.35">
      <c r="A1917" s="1"/>
      <c r="B1917" s="237"/>
    </row>
    <row r="1918" spans="1:2" x14ac:dyDescent="0.35">
      <c r="A1918" s="1"/>
      <c r="B1918" s="237"/>
    </row>
    <row r="1919" spans="1:2" x14ac:dyDescent="0.35">
      <c r="A1919" s="1"/>
      <c r="B1919" s="237"/>
    </row>
    <row r="1920" spans="1:2" x14ac:dyDescent="0.35">
      <c r="A1920" s="1"/>
      <c r="B1920" s="237"/>
    </row>
    <row r="1921" spans="1:2" x14ac:dyDescent="0.35">
      <c r="A1921" s="1"/>
      <c r="B1921" s="237"/>
    </row>
    <row r="1922" spans="1:2" x14ac:dyDescent="0.35">
      <c r="A1922" s="1"/>
      <c r="B1922" s="237"/>
    </row>
    <row r="1923" spans="1:2" x14ac:dyDescent="0.35">
      <c r="A1923" s="1"/>
      <c r="B1923" s="237"/>
    </row>
    <row r="1924" spans="1:2" x14ac:dyDescent="0.35">
      <c r="A1924" s="1"/>
      <c r="B1924" s="237"/>
    </row>
    <row r="1925" spans="1:2" x14ac:dyDescent="0.35">
      <c r="A1925" s="1"/>
      <c r="B1925" s="237"/>
    </row>
    <row r="1926" spans="1:2" x14ac:dyDescent="0.35">
      <c r="A1926" s="1"/>
      <c r="B1926" s="237"/>
    </row>
    <row r="1927" spans="1:2" x14ac:dyDescent="0.35">
      <c r="A1927" s="1"/>
      <c r="B1927" s="237"/>
    </row>
    <row r="1928" spans="1:2" x14ac:dyDescent="0.35">
      <c r="A1928" s="1"/>
      <c r="B1928" s="237"/>
    </row>
    <row r="1929" spans="1:2" x14ac:dyDescent="0.35">
      <c r="A1929" s="1"/>
      <c r="B1929" s="237"/>
    </row>
    <row r="1930" spans="1:2" x14ac:dyDescent="0.35">
      <c r="A1930" s="1"/>
      <c r="B1930" s="237"/>
    </row>
    <row r="1931" spans="1:2" x14ac:dyDescent="0.35">
      <c r="A1931" s="1"/>
      <c r="B1931" s="237"/>
    </row>
    <row r="1932" spans="1:2" x14ac:dyDescent="0.35">
      <c r="A1932" s="1"/>
      <c r="B1932" s="237"/>
    </row>
    <row r="1933" spans="1:2" x14ac:dyDescent="0.35">
      <c r="A1933" s="1"/>
      <c r="B1933" s="237"/>
    </row>
    <row r="1934" spans="1:2" x14ac:dyDescent="0.35">
      <c r="A1934" s="1"/>
      <c r="B1934" s="237"/>
    </row>
    <row r="1935" spans="1:2" x14ac:dyDescent="0.35">
      <c r="A1935" s="1"/>
      <c r="B1935" s="237"/>
    </row>
    <row r="1936" spans="1:2" x14ac:dyDescent="0.35">
      <c r="A1936" s="1"/>
      <c r="B1936" s="237"/>
    </row>
    <row r="1937" spans="1:2" x14ac:dyDescent="0.35">
      <c r="A1937" s="1"/>
      <c r="B1937" s="237"/>
    </row>
    <row r="1938" spans="1:2" x14ac:dyDescent="0.35">
      <c r="A1938" s="1"/>
      <c r="B1938" s="237"/>
    </row>
    <row r="1939" spans="1:2" x14ac:dyDescent="0.35">
      <c r="A1939" s="1"/>
      <c r="B1939" s="237"/>
    </row>
    <row r="1940" spans="1:2" x14ac:dyDescent="0.35">
      <c r="A1940" s="1"/>
      <c r="B1940" s="237"/>
    </row>
    <row r="1941" spans="1:2" x14ac:dyDescent="0.35">
      <c r="A1941" s="1"/>
      <c r="B1941" s="237"/>
    </row>
    <row r="1942" spans="1:2" x14ac:dyDescent="0.35">
      <c r="A1942" s="1"/>
      <c r="B1942" s="237"/>
    </row>
    <row r="1943" spans="1:2" x14ac:dyDescent="0.35">
      <c r="A1943" s="1"/>
      <c r="B1943" s="237"/>
    </row>
    <row r="1944" spans="1:2" x14ac:dyDescent="0.35">
      <c r="A1944" s="1"/>
      <c r="B1944" s="237"/>
    </row>
    <row r="1945" spans="1:2" x14ac:dyDescent="0.35">
      <c r="A1945" s="1"/>
      <c r="B1945" s="237"/>
    </row>
    <row r="1946" spans="1:2" x14ac:dyDescent="0.35">
      <c r="A1946" s="1"/>
      <c r="B1946" s="237"/>
    </row>
    <row r="1947" spans="1:2" x14ac:dyDescent="0.35">
      <c r="A1947" s="1"/>
      <c r="B1947" s="237"/>
    </row>
    <row r="1948" spans="1:2" x14ac:dyDescent="0.35">
      <c r="A1948" s="1"/>
      <c r="B1948" s="237"/>
    </row>
    <row r="1949" spans="1:2" x14ac:dyDescent="0.35">
      <c r="A1949" s="1"/>
      <c r="B1949" s="237"/>
    </row>
    <row r="1950" spans="1:2" x14ac:dyDescent="0.35">
      <c r="A1950" s="1"/>
      <c r="B1950" s="237"/>
    </row>
    <row r="1951" spans="1:2" x14ac:dyDescent="0.35">
      <c r="A1951" s="1"/>
      <c r="B1951" s="237"/>
    </row>
    <row r="1952" spans="1:2" x14ac:dyDescent="0.35">
      <c r="A1952" s="1"/>
      <c r="B1952" s="237"/>
    </row>
    <row r="1953" spans="1:2" x14ac:dyDescent="0.35">
      <c r="A1953" s="1"/>
      <c r="B1953" s="237"/>
    </row>
    <row r="1954" spans="1:2" x14ac:dyDescent="0.35">
      <c r="A1954" s="1"/>
      <c r="B1954" s="237"/>
    </row>
    <row r="1955" spans="1:2" x14ac:dyDescent="0.35">
      <c r="A1955" s="1"/>
      <c r="B1955" s="237"/>
    </row>
    <row r="1956" spans="1:2" x14ac:dyDescent="0.35">
      <c r="A1956" s="1"/>
      <c r="B1956" s="237"/>
    </row>
    <row r="1957" spans="1:2" x14ac:dyDescent="0.35">
      <c r="A1957" s="1"/>
      <c r="B1957" s="237"/>
    </row>
    <row r="1958" spans="1:2" x14ac:dyDescent="0.35">
      <c r="A1958" s="1"/>
      <c r="B1958" s="237"/>
    </row>
    <row r="1959" spans="1:2" x14ac:dyDescent="0.35">
      <c r="A1959" s="1"/>
      <c r="B1959" s="237"/>
    </row>
    <row r="1960" spans="1:2" x14ac:dyDescent="0.35">
      <c r="A1960" s="1"/>
      <c r="B1960" s="237"/>
    </row>
    <row r="1961" spans="1:2" x14ac:dyDescent="0.35">
      <c r="A1961" s="1"/>
      <c r="B1961" s="237"/>
    </row>
    <row r="1962" spans="1:2" x14ac:dyDescent="0.35">
      <c r="A1962" s="1"/>
      <c r="B1962" s="237"/>
    </row>
    <row r="1963" spans="1:2" x14ac:dyDescent="0.35">
      <c r="A1963" s="1"/>
      <c r="B1963" s="237"/>
    </row>
    <row r="1964" spans="1:2" x14ac:dyDescent="0.35">
      <c r="A1964" s="1"/>
      <c r="B1964" s="237"/>
    </row>
    <row r="1965" spans="1:2" x14ac:dyDescent="0.35">
      <c r="A1965" s="1"/>
      <c r="B1965" s="237"/>
    </row>
    <row r="1966" spans="1:2" x14ac:dyDescent="0.35">
      <c r="A1966" s="1"/>
      <c r="B1966" s="237"/>
    </row>
    <row r="1967" spans="1:2" x14ac:dyDescent="0.35">
      <c r="A1967" s="1"/>
      <c r="B1967" s="237"/>
    </row>
    <row r="1968" spans="1:2" x14ac:dyDescent="0.35">
      <c r="A1968" s="1"/>
      <c r="B1968" s="237"/>
    </row>
    <row r="1969" spans="1:2" x14ac:dyDescent="0.35">
      <c r="A1969" s="1"/>
      <c r="B1969" s="237"/>
    </row>
    <row r="1970" spans="1:2" x14ac:dyDescent="0.35">
      <c r="A1970" s="1"/>
      <c r="B1970" s="237"/>
    </row>
    <row r="1971" spans="1:2" x14ac:dyDescent="0.35">
      <c r="A1971" s="1"/>
      <c r="B1971" s="237"/>
    </row>
    <row r="1972" spans="1:2" x14ac:dyDescent="0.35">
      <c r="A1972" s="1"/>
      <c r="B1972" s="237"/>
    </row>
    <row r="1973" spans="1:2" x14ac:dyDescent="0.35">
      <c r="A1973" s="1"/>
      <c r="B1973" s="237"/>
    </row>
    <row r="1974" spans="1:2" x14ac:dyDescent="0.35">
      <c r="A1974" s="1"/>
      <c r="B1974" s="237"/>
    </row>
    <row r="1975" spans="1:2" x14ac:dyDescent="0.35">
      <c r="A1975" s="1"/>
      <c r="B1975" s="237"/>
    </row>
    <row r="1976" spans="1:2" x14ac:dyDescent="0.35">
      <c r="A1976" s="1"/>
      <c r="B1976" s="237"/>
    </row>
    <row r="1977" spans="1:2" x14ac:dyDescent="0.35">
      <c r="A1977" s="1"/>
      <c r="B1977" s="237"/>
    </row>
    <row r="1978" spans="1:2" x14ac:dyDescent="0.35">
      <c r="A1978" s="1"/>
      <c r="B1978" s="237"/>
    </row>
    <row r="1979" spans="1:2" x14ac:dyDescent="0.35">
      <c r="A1979" s="1"/>
      <c r="B1979" s="237"/>
    </row>
    <row r="1980" spans="1:2" x14ac:dyDescent="0.35">
      <c r="A1980" s="1"/>
      <c r="B1980" s="237"/>
    </row>
    <row r="1981" spans="1:2" x14ac:dyDescent="0.35">
      <c r="A1981" s="1"/>
      <c r="B1981" s="237"/>
    </row>
    <row r="1982" spans="1:2" x14ac:dyDescent="0.35">
      <c r="A1982" s="1"/>
      <c r="B1982" s="237"/>
    </row>
    <row r="1983" spans="1:2" x14ac:dyDescent="0.35">
      <c r="A1983" s="1"/>
      <c r="B1983" s="237"/>
    </row>
    <row r="1984" spans="1:2" x14ac:dyDescent="0.35">
      <c r="A1984" s="1"/>
      <c r="B1984" s="237"/>
    </row>
    <row r="1985" spans="1:2" x14ac:dyDescent="0.35">
      <c r="A1985" s="1"/>
      <c r="B1985" s="237"/>
    </row>
    <row r="1986" spans="1:2" x14ac:dyDescent="0.35">
      <c r="A1986" s="1"/>
      <c r="B1986" s="237"/>
    </row>
    <row r="1987" spans="1:2" x14ac:dyDescent="0.35">
      <c r="A1987" s="1"/>
      <c r="B1987" s="237"/>
    </row>
    <row r="1988" spans="1:2" x14ac:dyDescent="0.35">
      <c r="A1988" s="1"/>
      <c r="B1988" s="237"/>
    </row>
    <row r="1989" spans="1:2" x14ac:dyDescent="0.35">
      <c r="A1989" s="1"/>
      <c r="B1989" s="237"/>
    </row>
    <row r="1990" spans="1:2" x14ac:dyDescent="0.35">
      <c r="A1990" s="1"/>
      <c r="B1990" s="237"/>
    </row>
    <row r="1991" spans="1:2" x14ac:dyDescent="0.35">
      <c r="A1991" s="1"/>
      <c r="B1991" s="237"/>
    </row>
    <row r="1992" spans="1:2" x14ac:dyDescent="0.35">
      <c r="A1992" s="1"/>
      <c r="B1992" s="237"/>
    </row>
    <row r="1993" spans="1:2" x14ac:dyDescent="0.35">
      <c r="A1993" s="1"/>
      <c r="B1993" s="237"/>
    </row>
    <row r="1994" spans="1:2" x14ac:dyDescent="0.35">
      <c r="A1994" s="1"/>
      <c r="B1994" s="237"/>
    </row>
    <row r="1995" spans="1:2" x14ac:dyDescent="0.35">
      <c r="A1995" s="1"/>
      <c r="B1995" s="237"/>
    </row>
    <row r="1996" spans="1:2" x14ac:dyDescent="0.35">
      <c r="A1996" s="1"/>
      <c r="B1996" s="237"/>
    </row>
    <row r="1997" spans="1:2" x14ac:dyDescent="0.35">
      <c r="A1997" s="1"/>
      <c r="B1997" s="237"/>
    </row>
    <row r="1998" spans="1:2" x14ac:dyDescent="0.35">
      <c r="A1998" s="1"/>
      <c r="B1998" s="237"/>
    </row>
    <row r="1999" spans="1:2" x14ac:dyDescent="0.35">
      <c r="A1999" s="1"/>
      <c r="B1999" s="237"/>
    </row>
    <row r="2000" spans="1:2" x14ac:dyDescent="0.35">
      <c r="A2000" s="1"/>
      <c r="B2000" s="237"/>
    </row>
    <row r="2001" spans="1:2" x14ac:dyDescent="0.35">
      <c r="A2001" s="1"/>
      <c r="B2001" s="237"/>
    </row>
    <row r="2002" spans="1:2" x14ac:dyDescent="0.35">
      <c r="A2002" s="1"/>
      <c r="B2002" s="237"/>
    </row>
    <row r="2003" spans="1:2" x14ac:dyDescent="0.35">
      <c r="A2003" s="1"/>
      <c r="B2003" s="237"/>
    </row>
    <row r="2004" spans="1:2" x14ac:dyDescent="0.35">
      <c r="A2004" s="1"/>
      <c r="B2004" s="237"/>
    </row>
    <row r="2005" spans="1:2" x14ac:dyDescent="0.35">
      <c r="A2005" s="1"/>
      <c r="B2005" s="237"/>
    </row>
    <row r="2006" spans="1:2" x14ac:dyDescent="0.35">
      <c r="A2006" s="1"/>
      <c r="B2006" s="237"/>
    </row>
    <row r="2007" spans="1:2" x14ac:dyDescent="0.35">
      <c r="A2007" s="1"/>
      <c r="B2007" s="237"/>
    </row>
    <row r="2008" spans="1:2" x14ac:dyDescent="0.35">
      <c r="A2008" s="1"/>
      <c r="B2008" s="237"/>
    </row>
    <row r="2009" spans="1:2" x14ac:dyDescent="0.35">
      <c r="A2009" s="1"/>
      <c r="B2009" s="237"/>
    </row>
    <row r="2010" spans="1:2" x14ac:dyDescent="0.35">
      <c r="A2010" s="1"/>
      <c r="B2010" s="237"/>
    </row>
    <row r="2011" spans="1:2" x14ac:dyDescent="0.35">
      <c r="A2011" s="1"/>
      <c r="B2011" s="237"/>
    </row>
    <row r="2012" spans="1:2" x14ac:dyDescent="0.35">
      <c r="A2012" s="1"/>
      <c r="B2012" s="237"/>
    </row>
    <row r="2013" spans="1:2" x14ac:dyDescent="0.35">
      <c r="A2013" s="1"/>
      <c r="B2013" s="237"/>
    </row>
    <row r="2014" spans="1:2" x14ac:dyDescent="0.35">
      <c r="A2014" s="1"/>
      <c r="B2014" s="237"/>
    </row>
    <row r="2015" spans="1:2" x14ac:dyDescent="0.35">
      <c r="A2015" s="1"/>
      <c r="B2015" s="237"/>
    </row>
    <row r="2016" spans="1:2" x14ac:dyDescent="0.35">
      <c r="A2016" s="1"/>
      <c r="B2016" s="237"/>
    </row>
    <row r="2017" spans="1:2" x14ac:dyDescent="0.35">
      <c r="A2017" s="1"/>
      <c r="B2017" s="237"/>
    </row>
    <row r="2018" spans="1:2" x14ac:dyDescent="0.35">
      <c r="A2018" s="1"/>
      <c r="B2018" s="237"/>
    </row>
    <row r="2019" spans="1:2" x14ac:dyDescent="0.35">
      <c r="A2019" s="1"/>
      <c r="B2019" s="237"/>
    </row>
    <row r="2020" spans="1:2" x14ac:dyDescent="0.35">
      <c r="A2020" s="1"/>
      <c r="B2020" s="237"/>
    </row>
    <row r="2021" spans="1:2" x14ac:dyDescent="0.35">
      <c r="A2021" s="1"/>
      <c r="B2021" s="237"/>
    </row>
    <row r="2022" spans="1:2" x14ac:dyDescent="0.35">
      <c r="A2022" s="1"/>
      <c r="B2022" s="237"/>
    </row>
    <row r="2023" spans="1:2" x14ac:dyDescent="0.35">
      <c r="A2023" s="1"/>
      <c r="B2023" s="237"/>
    </row>
    <row r="2024" spans="1:2" x14ac:dyDescent="0.35">
      <c r="A2024" s="1"/>
      <c r="B2024" s="237"/>
    </row>
    <row r="2025" spans="1:2" x14ac:dyDescent="0.35">
      <c r="A2025" s="1"/>
      <c r="B2025" s="237"/>
    </row>
    <row r="2026" spans="1:2" x14ac:dyDescent="0.35">
      <c r="A2026" s="1"/>
      <c r="B2026" s="237"/>
    </row>
    <row r="2027" spans="1:2" x14ac:dyDescent="0.35">
      <c r="A2027" s="1"/>
      <c r="B2027" s="237"/>
    </row>
    <row r="2028" spans="1:2" x14ac:dyDescent="0.35">
      <c r="A2028" s="1"/>
      <c r="B2028" s="237"/>
    </row>
    <row r="2029" spans="1:2" x14ac:dyDescent="0.35">
      <c r="A2029" s="1"/>
      <c r="B2029" s="237"/>
    </row>
    <row r="2030" spans="1:2" x14ac:dyDescent="0.35">
      <c r="A2030" s="1"/>
      <c r="B2030" s="237"/>
    </row>
    <row r="2031" spans="1:2" x14ac:dyDescent="0.35">
      <c r="A2031" s="1"/>
      <c r="B2031" s="237"/>
    </row>
    <row r="2032" spans="1:2" x14ac:dyDescent="0.35">
      <c r="A2032" s="1"/>
      <c r="B2032" s="237"/>
    </row>
    <row r="2033" spans="1:2" x14ac:dyDescent="0.35">
      <c r="A2033" s="1"/>
      <c r="B2033" s="237"/>
    </row>
    <row r="2034" spans="1:2" x14ac:dyDescent="0.35">
      <c r="A2034" s="1"/>
      <c r="B2034" s="237"/>
    </row>
    <row r="2035" spans="1:2" x14ac:dyDescent="0.35">
      <c r="A2035" s="1"/>
      <c r="B2035" s="237"/>
    </row>
    <row r="2036" spans="1:2" x14ac:dyDescent="0.35">
      <c r="A2036" s="1"/>
      <c r="B2036" s="237"/>
    </row>
    <row r="2037" spans="1:2" x14ac:dyDescent="0.35">
      <c r="A2037" s="1"/>
      <c r="B2037" s="237"/>
    </row>
    <row r="2038" spans="1:2" x14ac:dyDescent="0.35">
      <c r="A2038" s="1"/>
      <c r="B2038" s="237"/>
    </row>
    <row r="2039" spans="1:2" x14ac:dyDescent="0.35">
      <c r="A2039" s="1"/>
      <c r="B2039" s="237"/>
    </row>
    <row r="2040" spans="1:2" x14ac:dyDescent="0.35">
      <c r="A2040" s="1"/>
      <c r="B2040" s="237"/>
    </row>
    <row r="2041" spans="1:2" x14ac:dyDescent="0.35">
      <c r="A2041" s="1"/>
      <c r="B2041" s="237"/>
    </row>
    <row r="2042" spans="1:2" x14ac:dyDescent="0.35">
      <c r="A2042" s="1"/>
      <c r="B2042" s="237"/>
    </row>
    <row r="2043" spans="1:2" x14ac:dyDescent="0.35">
      <c r="A2043" s="1"/>
      <c r="B2043" s="237"/>
    </row>
    <row r="2044" spans="1:2" x14ac:dyDescent="0.35">
      <c r="A2044" s="1"/>
      <c r="B2044" s="237"/>
    </row>
    <row r="2045" spans="1:2" x14ac:dyDescent="0.35">
      <c r="A2045" s="1"/>
      <c r="B2045" s="237"/>
    </row>
    <row r="2046" spans="1:2" x14ac:dyDescent="0.35">
      <c r="A2046" s="1"/>
      <c r="B2046" s="237"/>
    </row>
    <row r="2047" spans="1:2" x14ac:dyDescent="0.35">
      <c r="A2047" s="1"/>
      <c r="B2047" s="237"/>
    </row>
    <row r="2048" spans="1:2" x14ac:dyDescent="0.35">
      <c r="A2048" s="1"/>
      <c r="B2048" s="237"/>
    </row>
    <row r="2049" spans="1:2" x14ac:dyDescent="0.35">
      <c r="A2049" s="1"/>
      <c r="B2049" s="237"/>
    </row>
    <row r="2050" spans="1:2" x14ac:dyDescent="0.35">
      <c r="A2050" s="1"/>
      <c r="B2050" s="237"/>
    </row>
    <row r="2051" spans="1:2" x14ac:dyDescent="0.35">
      <c r="A2051" s="1"/>
      <c r="B2051" s="237"/>
    </row>
    <row r="2052" spans="1:2" x14ac:dyDescent="0.35">
      <c r="A2052" s="1"/>
      <c r="B2052" s="237"/>
    </row>
    <row r="2053" spans="1:2" x14ac:dyDescent="0.35">
      <c r="A2053" s="1"/>
      <c r="B2053" s="237"/>
    </row>
    <row r="2054" spans="1:2" x14ac:dyDescent="0.35">
      <c r="A2054" s="1"/>
      <c r="B2054" s="237"/>
    </row>
    <row r="2055" spans="1:2" x14ac:dyDescent="0.35">
      <c r="A2055" s="1"/>
      <c r="B2055" s="237"/>
    </row>
    <row r="2056" spans="1:2" x14ac:dyDescent="0.35">
      <c r="A2056" s="1"/>
      <c r="B2056" s="237"/>
    </row>
    <row r="2057" spans="1:2" x14ac:dyDescent="0.35">
      <c r="A2057" s="1"/>
      <c r="B2057" s="237"/>
    </row>
    <row r="2058" spans="1:2" x14ac:dyDescent="0.35">
      <c r="A2058" s="1"/>
      <c r="B2058" s="237"/>
    </row>
    <row r="2059" spans="1:2" x14ac:dyDescent="0.35">
      <c r="A2059" s="1"/>
      <c r="B2059" s="237"/>
    </row>
    <row r="2060" spans="1:2" x14ac:dyDescent="0.35">
      <c r="A2060" s="1"/>
      <c r="B2060" s="237"/>
    </row>
    <row r="2061" spans="1:2" x14ac:dyDescent="0.35">
      <c r="A2061" s="1"/>
      <c r="B2061" s="237"/>
    </row>
    <row r="2062" spans="1:2" x14ac:dyDescent="0.35">
      <c r="A2062" s="1"/>
      <c r="B2062" s="237"/>
    </row>
    <row r="2063" spans="1:2" x14ac:dyDescent="0.35">
      <c r="A2063" s="1"/>
      <c r="B2063" s="237"/>
    </row>
    <row r="2064" spans="1:2" x14ac:dyDescent="0.35">
      <c r="A2064" s="1"/>
      <c r="B2064" s="237"/>
    </row>
    <row r="2065" spans="1:2" x14ac:dyDescent="0.35">
      <c r="A2065" s="1"/>
      <c r="B2065" s="237"/>
    </row>
    <row r="2066" spans="1:2" x14ac:dyDescent="0.35">
      <c r="A2066" s="1"/>
      <c r="B2066" s="237"/>
    </row>
    <row r="2067" spans="1:2" x14ac:dyDescent="0.35">
      <c r="A2067" s="1"/>
      <c r="B2067" s="237"/>
    </row>
    <row r="2068" spans="1:2" x14ac:dyDescent="0.35">
      <c r="A2068" s="1"/>
      <c r="B2068" s="237"/>
    </row>
    <row r="2069" spans="1:2" x14ac:dyDescent="0.35">
      <c r="A2069" s="1"/>
      <c r="B2069" s="237"/>
    </row>
    <row r="2070" spans="1:2" x14ac:dyDescent="0.35">
      <c r="A2070" s="1"/>
      <c r="B2070" s="237"/>
    </row>
    <row r="2071" spans="1:2" x14ac:dyDescent="0.35">
      <c r="A2071" s="1"/>
      <c r="B2071" s="237"/>
    </row>
    <row r="2072" spans="1:2" x14ac:dyDescent="0.35">
      <c r="A2072" s="1"/>
      <c r="B2072" s="237"/>
    </row>
    <row r="2073" spans="1:2" x14ac:dyDescent="0.35">
      <c r="A2073" s="1"/>
      <c r="B2073" s="237"/>
    </row>
    <row r="2074" spans="1:2" x14ac:dyDescent="0.35">
      <c r="A2074" s="1"/>
      <c r="B2074" s="237"/>
    </row>
    <row r="2075" spans="1:2" x14ac:dyDescent="0.35">
      <c r="A2075" s="1"/>
      <c r="B2075" s="237"/>
    </row>
    <row r="2076" spans="1:2" x14ac:dyDescent="0.35">
      <c r="A2076" s="1"/>
      <c r="B2076" s="237"/>
    </row>
    <row r="2077" spans="1:2" x14ac:dyDescent="0.35">
      <c r="A2077" s="1"/>
      <c r="B2077" s="237"/>
    </row>
    <row r="2078" spans="1:2" x14ac:dyDescent="0.35">
      <c r="A2078" s="1"/>
      <c r="B2078" s="237"/>
    </row>
    <row r="2079" spans="1:2" x14ac:dyDescent="0.35">
      <c r="A2079" s="1"/>
      <c r="B2079" s="237"/>
    </row>
    <row r="2080" spans="1:2" x14ac:dyDescent="0.35">
      <c r="A2080" s="1"/>
      <c r="B2080" s="237"/>
    </row>
    <row r="2081" spans="1:2" x14ac:dyDescent="0.35">
      <c r="A2081" s="1"/>
      <c r="B2081" s="237"/>
    </row>
    <row r="2082" spans="1:2" x14ac:dyDescent="0.35">
      <c r="A2082" s="1"/>
      <c r="B2082" s="237"/>
    </row>
    <row r="2083" spans="1:2" x14ac:dyDescent="0.35">
      <c r="A2083" s="1"/>
      <c r="B2083" s="237"/>
    </row>
    <row r="2084" spans="1:2" x14ac:dyDescent="0.35">
      <c r="A2084" s="1"/>
      <c r="B2084" s="237"/>
    </row>
    <row r="2085" spans="1:2" x14ac:dyDescent="0.35">
      <c r="A2085" s="1"/>
      <c r="B2085" s="237"/>
    </row>
    <row r="2086" spans="1:2" x14ac:dyDescent="0.35">
      <c r="A2086" s="1"/>
      <c r="B2086" s="237"/>
    </row>
    <row r="2087" spans="1:2" x14ac:dyDescent="0.35">
      <c r="A2087" s="1"/>
      <c r="B2087" s="237"/>
    </row>
    <row r="2088" spans="1:2" x14ac:dyDescent="0.35">
      <c r="A2088" s="1"/>
      <c r="B2088" s="237"/>
    </row>
    <row r="2089" spans="1:2" x14ac:dyDescent="0.35">
      <c r="A2089" s="1"/>
      <c r="B2089" s="237"/>
    </row>
    <row r="2090" spans="1:2" x14ac:dyDescent="0.35">
      <c r="A2090" s="1"/>
      <c r="B2090" s="237"/>
    </row>
    <row r="2091" spans="1:2" x14ac:dyDescent="0.35">
      <c r="A2091" s="1"/>
      <c r="B2091" s="237"/>
    </row>
    <row r="2092" spans="1:2" x14ac:dyDescent="0.35">
      <c r="A2092" s="1"/>
      <c r="B2092" s="237"/>
    </row>
    <row r="2093" spans="1:2" x14ac:dyDescent="0.35">
      <c r="A2093" s="1"/>
      <c r="B2093" s="237"/>
    </row>
    <row r="2094" spans="1:2" x14ac:dyDescent="0.35">
      <c r="A2094" s="1"/>
      <c r="B2094" s="237"/>
    </row>
    <row r="2095" spans="1:2" x14ac:dyDescent="0.35">
      <c r="A2095" s="1"/>
      <c r="B2095" s="237"/>
    </row>
    <row r="2096" spans="1:2" x14ac:dyDescent="0.35">
      <c r="A2096" s="1"/>
      <c r="B2096" s="237"/>
    </row>
    <row r="2097" spans="1:2" x14ac:dyDescent="0.35">
      <c r="A2097" s="1"/>
      <c r="B2097" s="237"/>
    </row>
    <row r="2098" spans="1:2" x14ac:dyDescent="0.35">
      <c r="A2098" s="1"/>
      <c r="B2098" s="237"/>
    </row>
    <row r="2099" spans="1:2" x14ac:dyDescent="0.35">
      <c r="A2099" s="1"/>
      <c r="B2099" s="237"/>
    </row>
    <row r="2100" spans="1:2" x14ac:dyDescent="0.35">
      <c r="A2100" s="1"/>
      <c r="B2100" s="237"/>
    </row>
    <row r="2101" spans="1:2" x14ac:dyDescent="0.35">
      <c r="A2101" s="1"/>
      <c r="B2101" s="237"/>
    </row>
    <row r="2102" spans="1:2" x14ac:dyDescent="0.35">
      <c r="A2102" s="1"/>
      <c r="B2102" s="237"/>
    </row>
    <row r="2103" spans="1:2" x14ac:dyDescent="0.35">
      <c r="A2103" s="1"/>
      <c r="B2103" s="237"/>
    </row>
    <row r="2104" spans="1:2" x14ac:dyDescent="0.35">
      <c r="A2104" s="1"/>
      <c r="B2104" s="237"/>
    </row>
    <row r="2105" spans="1:2" x14ac:dyDescent="0.35">
      <c r="A2105" s="1"/>
      <c r="B2105" s="237"/>
    </row>
    <row r="2106" spans="1:2" x14ac:dyDescent="0.35">
      <c r="A2106" s="1"/>
      <c r="B2106" s="237"/>
    </row>
    <row r="2107" spans="1:2" x14ac:dyDescent="0.35">
      <c r="A2107" s="1"/>
      <c r="B2107" s="237"/>
    </row>
    <row r="2108" spans="1:2" x14ac:dyDescent="0.35">
      <c r="A2108" s="1"/>
      <c r="B2108" s="237"/>
    </row>
    <row r="2109" spans="1:2" x14ac:dyDescent="0.35">
      <c r="A2109" s="1"/>
      <c r="B2109" s="237"/>
    </row>
    <row r="2110" spans="1:2" x14ac:dyDescent="0.35">
      <c r="A2110" s="1"/>
      <c r="B2110" s="237"/>
    </row>
    <row r="2111" spans="1:2" x14ac:dyDescent="0.35">
      <c r="A2111" s="1"/>
      <c r="B2111" s="237"/>
    </row>
    <row r="2112" spans="1:2" x14ac:dyDescent="0.35">
      <c r="A2112" s="1"/>
      <c r="B2112" s="237"/>
    </row>
    <row r="2113" spans="1:2" x14ac:dyDescent="0.35">
      <c r="A2113" s="1"/>
      <c r="B2113" s="237"/>
    </row>
    <row r="2114" spans="1:2" x14ac:dyDescent="0.35">
      <c r="A2114" s="1"/>
      <c r="B2114" s="237"/>
    </row>
    <row r="2115" spans="1:2" x14ac:dyDescent="0.35">
      <c r="A2115" s="1"/>
      <c r="B2115" s="237"/>
    </row>
    <row r="2116" spans="1:2" x14ac:dyDescent="0.35">
      <c r="A2116" s="1"/>
      <c r="B2116" s="237"/>
    </row>
    <row r="2117" spans="1:2" x14ac:dyDescent="0.35">
      <c r="A2117" s="1"/>
      <c r="B2117" s="237"/>
    </row>
    <row r="2118" spans="1:2" x14ac:dyDescent="0.35">
      <c r="A2118" s="1"/>
      <c r="B2118" s="237"/>
    </row>
    <row r="2119" spans="1:2" x14ac:dyDescent="0.35">
      <c r="A2119" s="1"/>
      <c r="B2119" s="237"/>
    </row>
    <row r="2120" spans="1:2" x14ac:dyDescent="0.35">
      <c r="A2120" s="1"/>
      <c r="B2120" s="237"/>
    </row>
    <row r="2121" spans="1:2" x14ac:dyDescent="0.35">
      <c r="A2121" s="1"/>
      <c r="B2121" s="237"/>
    </row>
    <row r="2122" spans="1:2" x14ac:dyDescent="0.35">
      <c r="A2122" s="1"/>
      <c r="B2122" s="237"/>
    </row>
    <row r="2123" spans="1:2" x14ac:dyDescent="0.35">
      <c r="A2123" s="1"/>
      <c r="B2123" s="237"/>
    </row>
    <row r="2124" spans="1:2" x14ac:dyDescent="0.35">
      <c r="A2124" s="1"/>
      <c r="B2124" s="237"/>
    </row>
    <row r="2125" spans="1:2" x14ac:dyDescent="0.35">
      <c r="A2125" s="1"/>
      <c r="B2125" s="237"/>
    </row>
    <row r="2126" spans="1:2" x14ac:dyDescent="0.35">
      <c r="A2126" s="1"/>
      <c r="B2126" s="237"/>
    </row>
    <row r="2127" spans="1:2" x14ac:dyDescent="0.35">
      <c r="A2127" s="1"/>
      <c r="B2127" s="237"/>
    </row>
    <row r="2128" spans="1:2" x14ac:dyDescent="0.35">
      <c r="A2128" s="1"/>
      <c r="B2128" s="237"/>
    </row>
    <row r="2129" spans="1:2" x14ac:dyDescent="0.35">
      <c r="A2129" s="1"/>
      <c r="B2129" s="237"/>
    </row>
    <row r="2130" spans="1:2" x14ac:dyDescent="0.35">
      <c r="A2130" s="1"/>
      <c r="B2130" s="237"/>
    </row>
    <row r="2131" spans="1:2" x14ac:dyDescent="0.35">
      <c r="A2131" s="1"/>
      <c r="B2131" s="237"/>
    </row>
    <row r="2132" spans="1:2" x14ac:dyDescent="0.35">
      <c r="A2132" s="1"/>
      <c r="B2132" s="237"/>
    </row>
    <row r="2133" spans="1:2" x14ac:dyDescent="0.35">
      <c r="A2133" s="1"/>
      <c r="B2133" s="237"/>
    </row>
    <row r="2134" spans="1:2" x14ac:dyDescent="0.35">
      <c r="A2134" s="1"/>
      <c r="B2134" s="237"/>
    </row>
    <row r="2135" spans="1:2" x14ac:dyDescent="0.35">
      <c r="A2135" s="1"/>
      <c r="B2135" s="237"/>
    </row>
    <row r="2136" spans="1:2" x14ac:dyDescent="0.35">
      <c r="A2136" s="1"/>
      <c r="B2136" s="237"/>
    </row>
    <row r="2137" spans="1:2" x14ac:dyDescent="0.35">
      <c r="A2137" s="1"/>
      <c r="B2137" s="237"/>
    </row>
    <row r="2138" spans="1:2" x14ac:dyDescent="0.35">
      <c r="A2138" s="1"/>
      <c r="B2138" s="237"/>
    </row>
    <row r="2139" spans="1:2" x14ac:dyDescent="0.35">
      <c r="A2139" s="1"/>
      <c r="B2139" s="237"/>
    </row>
    <row r="2140" spans="1:2" x14ac:dyDescent="0.35">
      <c r="A2140" s="1"/>
      <c r="B2140" s="237"/>
    </row>
    <row r="2141" spans="1:2" x14ac:dyDescent="0.35">
      <c r="A2141" s="1"/>
      <c r="B2141" s="237"/>
    </row>
    <row r="2142" spans="1:2" x14ac:dyDescent="0.35">
      <c r="A2142" s="1"/>
      <c r="B2142" s="237"/>
    </row>
    <row r="2143" spans="1:2" x14ac:dyDescent="0.35">
      <c r="A2143" s="1"/>
      <c r="B2143" s="237"/>
    </row>
    <row r="2144" spans="1:2" x14ac:dyDescent="0.35">
      <c r="A2144" s="1"/>
      <c r="B2144" s="237"/>
    </row>
    <row r="2145" spans="1:2" x14ac:dyDescent="0.35">
      <c r="A2145" s="1"/>
      <c r="B2145" s="237"/>
    </row>
    <row r="2146" spans="1:2" x14ac:dyDescent="0.35">
      <c r="A2146" s="1"/>
      <c r="B2146" s="237"/>
    </row>
    <row r="2147" spans="1:2" x14ac:dyDescent="0.35">
      <c r="A2147" s="1"/>
      <c r="B2147" s="237"/>
    </row>
    <row r="2148" spans="1:2" x14ac:dyDescent="0.35">
      <c r="A2148" s="1"/>
      <c r="B2148" s="237"/>
    </row>
    <row r="2149" spans="1:2" x14ac:dyDescent="0.35">
      <c r="A2149" s="1"/>
      <c r="B2149" s="237"/>
    </row>
    <row r="2150" spans="1:2" x14ac:dyDescent="0.35">
      <c r="A2150" s="1"/>
      <c r="B2150" s="237"/>
    </row>
    <row r="2151" spans="1:2" x14ac:dyDescent="0.35">
      <c r="A2151" s="1"/>
      <c r="B2151" s="237"/>
    </row>
    <row r="2152" spans="1:2" x14ac:dyDescent="0.35">
      <c r="A2152" s="1"/>
      <c r="B2152" s="237"/>
    </row>
    <row r="2153" spans="1:2" x14ac:dyDescent="0.35">
      <c r="A2153" s="1"/>
      <c r="B2153" s="237"/>
    </row>
    <row r="2154" spans="1:2" x14ac:dyDescent="0.35">
      <c r="A2154" s="1"/>
      <c r="B2154" s="237"/>
    </row>
    <row r="2155" spans="1:2" x14ac:dyDescent="0.35">
      <c r="A2155" s="1"/>
      <c r="B2155" s="237"/>
    </row>
    <row r="2156" spans="1:2" x14ac:dyDescent="0.35">
      <c r="A2156" s="1"/>
      <c r="B2156" s="237"/>
    </row>
    <row r="2157" spans="1:2" x14ac:dyDescent="0.35">
      <c r="A2157" s="1"/>
      <c r="B2157" s="237"/>
    </row>
    <row r="2158" spans="1:2" x14ac:dyDescent="0.35">
      <c r="A2158" s="1"/>
      <c r="B2158" s="237"/>
    </row>
    <row r="2159" spans="1:2" x14ac:dyDescent="0.35">
      <c r="A2159" s="1"/>
      <c r="B2159" s="237"/>
    </row>
    <row r="2160" spans="1:2" x14ac:dyDescent="0.35">
      <c r="A2160" s="1"/>
      <c r="B2160" s="237"/>
    </row>
    <row r="2161" spans="1:2" x14ac:dyDescent="0.35">
      <c r="A2161" s="1"/>
      <c r="B2161" s="237"/>
    </row>
    <row r="2162" spans="1:2" x14ac:dyDescent="0.35">
      <c r="A2162" s="1"/>
      <c r="B2162" s="237"/>
    </row>
    <row r="2163" spans="1:2" x14ac:dyDescent="0.35">
      <c r="A2163" s="1"/>
      <c r="B2163" s="237"/>
    </row>
    <row r="2164" spans="1:2" x14ac:dyDescent="0.35">
      <c r="A2164" s="1"/>
      <c r="B2164" s="237"/>
    </row>
    <row r="2165" spans="1:2" x14ac:dyDescent="0.35">
      <c r="A2165" s="1"/>
      <c r="B2165" s="237"/>
    </row>
    <row r="2166" spans="1:2" x14ac:dyDescent="0.35">
      <c r="A2166" s="1"/>
      <c r="B2166" s="237"/>
    </row>
    <row r="2167" spans="1:2" x14ac:dyDescent="0.35">
      <c r="A2167" s="1"/>
      <c r="B2167" s="237"/>
    </row>
    <row r="2168" spans="1:2" x14ac:dyDescent="0.35">
      <c r="A2168" s="1"/>
      <c r="B2168" s="237"/>
    </row>
    <row r="2169" spans="1:2" x14ac:dyDescent="0.35">
      <c r="A2169" s="1"/>
      <c r="B2169" s="237"/>
    </row>
    <row r="2170" spans="1:2" x14ac:dyDescent="0.35">
      <c r="A2170" s="1"/>
      <c r="B2170" s="237"/>
    </row>
    <row r="2171" spans="1:2" x14ac:dyDescent="0.35">
      <c r="A2171" s="1"/>
      <c r="B2171" s="237"/>
    </row>
    <row r="2172" spans="1:2" x14ac:dyDescent="0.35">
      <c r="A2172" s="1"/>
      <c r="B2172" s="237"/>
    </row>
    <row r="2173" spans="1:2" x14ac:dyDescent="0.35">
      <c r="A2173" s="1"/>
      <c r="B2173" s="237"/>
    </row>
    <row r="2174" spans="1:2" x14ac:dyDescent="0.35">
      <c r="A2174" s="1"/>
      <c r="B2174" s="237"/>
    </row>
    <row r="2175" spans="1:2" x14ac:dyDescent="0.35">
      <c r="A2175" s="1"/>
      <c r="B2175" s="237"/>
    </row>
    <row r="2176" spans="1:2" x14ac:dyDescent="0.35">
      <c r="A2176" s="1"/>
      <c r="B2176" s="237"/>
    </row>
    <row r="2177" spans="1:2" x14ac:dyDescent="0.35">
      <c r="A2177" s="1"/>
      <c r="B2177" s="237"/>
    </row>
    <row r="2178" spans="1:2" x14ac:dyDescent="0.35">
      <c r="A2178" s="1"/>
      <c r="B2178" s="237"/>
    </row>
    <row r="2179" spans="1:2" x14ac:dyDescent="0.35">
      <c r="A2179" s="1"/>
      <c r="B2179" s="237"/>
    </row>
    <row r="2180" spans="1:2" x14ac:dyDescent="0.35">
      <c r="A2180" s="1"/>
      <c r="B2180" s="237"/>
    </row>
    <row r="2181" spans="1:2" x14ac:dyDescent="0.35">
      <c r="A2181" s="1"/>
      <c r="B2181" s="237"/>
    </row>
    <row r="2182" spans="1:2" x14ac:dyDescent="0.35">
      <c r="A2182" s="1"/>
      <c r="B2182" s="237"/>
    </row>
    <row r="2183" spans="1:2" x14ac:dyDescent="0.35">
      <c r="A2183" s="1"/>
      <c r="B2183" s="237"/>
    </row>
    <row r="2184" spans="1:2" x14ac:dyDescent="0.35">
      <c r="A2184" s="1"/>
      <c r="B2184" s="237"/>
    </row>
    <row r="2185" spans="1:2" x14ac:dyDescent="0.35">
      <c r="A2185" s="1"/>
      <c r="B2185" s="237"/>
    </row>
    <row r="2186" spans="1:2" x14ac:dyDescent="0.35">
      <c r="A2186" s="1"/>
      <c r="B2186" s="237"/>
    </row>
    <row r="2187" spans="1:2" x14ac:dyDescent="0.35">
      <c r="A2187" s="1"/>
      <c r="B2187" s="237"/>
    </row>
    <row r="2188" spans="1:2" x14ac:dyDescent="0.35">
      <c r="A2188" s="1"/>
      <c r="B2188" s="237"/>
    </row>
    <row r="2189" spans="1:2" x14ac:dyDescent="0.35">
      <c r="A2189" s="1"/>
      <c r="B2189" s="237"/>
    </row>
    <row r="2190" spans="1:2" x14ac:dyDescent="0.35">
      <c r="A2190" s="1"/>
      <c r="B2190" s="237"/>
    </row>
    <row r="2191" spans="1:2" x14ac:dyDescent="0.35">
      <c r="A2191" s="1"/>
      <c r="B2191" s="237"/>
    </row>
    <row r="2192" spans="1:2" x14ac:dyDescent="0.35">
      <c r="A2192" s="1"/>
      <c r="B2192" s="237"/>
    </row>
    <row r="2193" spans="1:2" x14ac:dyDescent="0.35">
      <c r="A2193" s="1"/>
      <c r="B2193" s="237"/>
    </row>
    <row r="2194" spans="1:2" x14ac:dyDescent="0.35">
      <c r="A2194" s="1"/>
      <c r="B2194" s="237"/>
    </row>
    <row r="2195" spans="1:2" x14ac:dyDescent="0.35">
      <c r="A2195" s="1"/>
      <c r="B2195" s="237"/>
    </row>
    <row r="2196" spans="1:2" x14ac:dyDescent="0.35">
      <c r="A2196" s="1"/>
      <c r="B2196" s="237"/>
    </row>
    <row r="2197" spans="1:2" x14ac:dyDescent="0.35">
      <c r="A2197" s="1"/>
      <c r="B2197" s="237"/>
    </row>
    <row r="2198" spans="1:2" x14ac:dyDescent="0.35">
      <c r="A2198" s="1"/>
      <c r="B2198" s="237"/>
    </row>
    <row r="2199" spans="1:2" x14ac:dyDescent="0.35">
      <c r="A2199" s="1"/>
      <c r="B2199" s="237"/>
    </row>
    <row r="2200" spans="1:2" x14ac:dyDescent="0.35">
      <c r="A2200" s="1"/>
      <c r="B2200" s="237"/>
    </row>
    <row r="2201" spans="1:2" x14ac:dyDescent="0.35">
      <c r="A2201" s="1"/>
      <c r="B2201" s="237"/>
    </row>
    <row r="2202" spans="1:2" x14ac:dyDescent="0.35">
      <c r="A2202" s="1"/>
      <c r="B2202" s="237"/>
    </row>
    <row r="2203" spans="1:2" x14ac:dyDescent="0.35">
      <c r="A2203" s="1"/>
      <c r="B2203" s="237"/>
    </row>
    <row r="2204" spans="1:2" x14ac:dyDescent="0.35">
      <c r="A2204" s="1"/>
      <c r="B2204" s="237"/>
    </row>
    <row r="2205" spans="1:2" x14ac:dyDescent="0.35">
      <c r="A2205" s="1"/>
      <c r="B2205" s="237"/>
    </row>
    <row r="2206" spans="1:2" x14ac:dyDescent="0.35">
      <c r="A2206" s="1"/>
      <c r="B2206" s="237"/>
    </row>
    <row r="2207" spans="1:2" x14ac:dyDescent="0.35">
      <c r="A2207" s="1"/>
      <c r="B2207" s="237"/>
    </row>
    <row r="2208" spans="1:2" x14ac:dyDescent="0.35">
      <c r="A2208" s="1"/>
      <c r="B2208" s="237"/>
    </row>
    <row r="2209" spans="1:2" x14ac:dyDescent="0.35">
      <c r="A2209" s="1"/>
      <c r="B2209" s="237"/>
    </row>
    <row r="2210" spans="1:2" x14ac:dyDescent="0.35">
      <c r="A2210" s="1"/>
      <c r="B2210" s="237"/>
    </row>
    <row r="2211" spans="1:2" x14ac:dyDescent="0.35">
      <c r="A2211" s="1"/>
      <c r="B2211" s="237"/>
    </row>
    <row r="2212" spans="1:2" x14ac:dyDescent="0.35">
      <c r="A2212" s="1"/>
      <c r="B2212" s="237"/>
    </row>
    <row r="2213" spans="1:2" x14ac:dyDescent="0.35">
      <c r="A2213" s="1"/>
      <c r="B2213" s="237"/>
    </row>
    <row r="2214" spans="1:2" x14ac:dyDescent="0.35">
      <c r="A2214" s="1"/>
      <c r="B2214" s="237"/>
    </row>
    <row r="2215" spans="1:2" x14ac:dyDescent="0.35">
      <c r="A2215" s="1"/>
      <c r="B2215" s="237"/>
    </row>
    <row r="2216" spans="1:2" x14ac:dyDescent="0.35">
      <c r="A2216" s="1"/>
      <c r="B2216" s="237"/>
    </row>
    <row r="2217" spans="1:2" x14ac:dyDescent="0.35">
      <c r="A2217" s="1"/>
      <c r="B2217" s="237"/>
    </row>
    <row r="2218" spans="1:2" x14ac:dyDescent="0.35">
      <c r="A2218" s="1"/>
      <c r="B2218" s="237"/>
    </row>
    <row r="2219" spans="1:2" x14ac:dyDescent="0.35">
      <c r="A2219" s="1"/>
      <c r="B2219" s="237"/>
    </row>
    <row r="2220" spans="1:2" x14ac:dyDescent="0.35">
      <c r="A2220" s="1"/>
      <c r="B2220" s="237"/>
    </row>
    <row r="2221" spans="1:2" x14ac:dyDescent="0.35">
      <c r="A2221" s="1"/>
      <c r="B2221" s="237"/>
    </row>
    <row r="2222" spans="1:2" x14ac:dyDescent="0.35">
      <c r="A2222" s="1"/>
      <c r="B2222" s="237"/>
    </row>
    <row r="2223" spans="1:2" x14ac:dyDescent="0.35">
      <c r="A2223" s="1"/>
      <c r="B2223" s="237"/>
    </row>
    <row r="2224" spans="1:2" x14ac:dyDescent="0.35">
      <c r="A2224" s="1"/>
      <c r="B2224" s="237"/>
    </row>
    <row r="2225" spans="1:2" x14ac:dyDescent="0.35">
      <c r="A2225" s="1"/>
      <c r="B2225" s="237"/>
    </row>
    <row r="2226" spans="1:2" x14ac:dyDescent="0.35">
      <c r="A2226" s="1"/>
      <c r="B2226" s="237"/>
    </row>
    <row r="2227" spans="1:2" x14ac:dyDescent="0.35">
      <c r="A2227" s="1"/>
      <c r="B2227" s="237"/>
    </row>
    <row r="2228" spans="1:2" x14ac:dyDescent="0.35">
      <c r="A2228" s="1"/>
      <c r="B2228" s="237"/>
    </row>
    <row r="2229" spans="1:2" x14ac:dyDescent="0.35">
      <c r="A2229" s="1"/>
      <c r="B2229" s="237"/>
    </row>
    <row r="2230" spans="1:2" x14ac:dyDescent="0.35">
      <c r="A2230" s="1"/>
      <c r="B2230" s="237"/>
    </row>
    <row r="2231" spans="1:2" x14ac:dyDescent="0.35">
      <c r="A2231" s="1"/>
      <c r="B2231" s="237"/>
    </row>
    <row r="2232" spans="1:2" x14ac:dyDescent="0.35">
      <c r="A2232" s="1"/>
      <c r="B2232" s="237"/>
    </row>
    <row r="2233" spans="1:2" x14ac:dyDescent="0.35">
      <c r="A2233" s="1"/>
      <c r="B2233" s="237"/>
    </row>
    <row r="2234" spans="1:2" x14ac:dyDescent="0.35">
      <c r="A2234" s="1"/>
      <c r="B2234" s="237"/>
    </row>
    <row r="2235" spans="1:2" x14ac:dyDescent="0.35">
      <c r="A2235" s="1"/>
      <c r="B2235" s="237"/>
    </row>
    <row r="2236" spans="1:2" x14ac:dyDescent="0.35">
      <c r="A2236" s="1"/>
      <c r="B2236" s="237"/>
    </row>
    <row r="2237" spans="1:2" x14ac:dyDescent="0.35">
      <c r="A2237" s="1"/>
      <c r="B2237" s="237"/>
    </row>
    <row r="2238" spans="1:2" x14ac:dyDescent="0.35">
      <c r="A2238" s="1"/>
      <c r="B2238" s="237"/>
    </row>
    <row r="2239" spans="1:2" x14ac:dyDescent="0.35">
      <c r="A2239" s="1"/>
      <c r="B2239" s="237"/>
    </row>
    <row r="2240" spans="1:2" x14ac:dyDescent="0.35">
      <c r="A2240" s="1"/>
      <c r="B2240" s="237"/>
    </row>
    <row r="2241" spans="1:2" x14ac:dyDescent="0.35">
      <c r="A2241" s="1"/>
      <c r="B2241" s="237"/>
    </row>
    <row r="2242" spans="1:2" x14ac:dyDescent="0.35">
      <c r="A2242" s="1"/>
      <c r="B2242" s="237"/>
    </row>
    <row r="2243" spans="1:2" x14ac:dyDescent="0.35">
      <c r="A2243" s="1"/>
      <c r="B2243" s="237"/>
    </row>
    <row r="2244" spans="1:2" x14ac:dyDescent="0.35">
      <c r="A2244" s="1"/>
      <c r="B2244" s="237"/>
    </row>
    <row r="2245" spans="1:2" x14ac:dyDescent="0.35">
      <c r="A2245" s="1"/>
      <c r="B2245" s="237"/>
    </row>
    <row r="2246" spans="1:2" x14ac:dyDescent="0.35">
      <c r="A2246" s="1"/>
      <c r="B2246" s="237"/>
    </row>
    <row r="2247" spans="1:2" x14ac:dyDescent="0.35">
      <c r="A2247" s="1"/>
      <c r="B2247" s="237"/>
    </row>
    <row r="2248" spans="1:2" x14ac:dyDescent="0.35">
      <c r="A2248" s="1"/>
      <c r="B2248" s="237"/>
    </row>
    <row r="2249" spans="1:2" x14ac:dyDescent="0.35">
      <c r="A2249" s="1"/>
      <c r="B2249" s="237"/>
    </row>
    <row r="2250" spans="1:2" x14ac:dyDescent="0.35">
      <c r="A2250" s="1"/>
      <c r="B2250" s="237"/>
    </row>
    <row r="2251" spans="1:2" x14ac:dyDescent="0.35">
      <c r="A2251" s="1"/>
      <c r="B2251" s="237"/>
    </row>
    <row r="2252" spans="1:2" x14ac:dyDescent="0.35">
      <c r="A2252" s="1"/>
      <c r="B2252" s="237"/>
    </row>
    <row r="2253" spans="1:2" x14ac:dyDescent="0.35">
      <c r="A2253" s="1"/>
      <c r="B2253" s="237"/>
    </row>
    <row r="2254" spans="1:2" x14ac:dyDescent="0.35">
      <c r="A2254" s="1"/>
      <c r="B2254" s="237"/>
    </row>
    <row r="2255" spans="1:2" x14ac:dyDescent="0.35">
      <c r="A2255" s="1"/>
      <c r="B2255" s="237"/>
    </row>
    <row r="2256" spans="1:2" x14ac:dyDescent="0.35">
      <c r="A2256" s="1"/>
      <c r="B2256" s="237"/>
    </row>
    <row r="2257" spans="1:2" x14ac:dyDescent="0.35">
      <c r="A2257" s="1"/>
      <c r="B2257" s="237"/>
    </row>
    <row r="2258" spans="1:2" x14ac:dyDescent="0.35">
      <c r="A2258" s="1"/>
      <c r="B2258" s="237"/>
    </row>
    <row r="2259" spans="1:2" x14ac:dyDescent="0.35">
      <c r="A2259" s="1"/>
      <c r="B2259" s="237"/>
    </row>
    <row r="2260" spans="1:2" x14ac:dyDescent="0.35">
      <c r="A2260" s="1"/>
      <c r="B2260" s="237"/>
    </row>
    <row r="2261" spans="1:2" x14ac:dyDescent="0.35">
      <c r="A2261" s="1"/>
      <c r="B2261" s="237"/>
    </row>
    <row r="2262" spans="1:2" x14ac:dyDescent="0.35">
      <c r="A2262" s="1"/>
      <c r="B2262" s="237"/>
    </row>
    <row r="2263" spans="1:2" x14ac:dyDescent="0.35">
      <c r="A2263" s="1"/>
      <c r="B2263" s="237"/>
    </row>
    <row r="2264" spans="1:2" x14ac:dyDescent="0.35">
      <c r="A2264" s="1"/>
      <c r="B2264" s="237"/>
    </row>
    <row r="2265" spans="1:2" x14ac:dyDescent="0.35">
      <c r="A2265" s="1"/>
      <c r="B2265" s="237"/>
    </row>
    <row r="2266" spans="1:2" x14ac:dyDescent="0.35">
      <c r="A2266" s="1"/>
      <c r="B2266" s="237"/>
    </row>
    <row r="2267" spans="1:2" x14ac:dyDescent="0.35">
      <c r="A2267" s="1"/>
      <c r="B2267" s="237"/>
    </row>
    <row r="2268" spans="1:2" x14ac:dyDescent="0.35">
      <c r="A2268" s="1"/>
      <c r="B2268" s="237"/>
    </row>
    <row r="2269" spans="1:2" x14ac:dyDescent="0.35">
      <c r="A2269" s="1"/>
      <c r="B2269" s="237"/>
    </row>
    <row r="2270" spans="1:2" x14ac:dyDescent="0.35">
      <c r="A2270" s="1"/>
      <c r="B2270" s="237"/>
    </row>
    <row r="2271" spans="1:2" x14ac:dyDescent="0.35">
      <c r="A2271" s="1"/>
      <c r="B2271" s="237"/>
    </row>
    <row r="2272" spans="1:2" x14ac:dyDescent="0.35">
      <c r="A2272" s="1"/>
      <c r="B2272" s="237"/>
    </row>
    <row r="2273" spans="1:2" x14ac:dyDescent="0.35">
      <c r="A2273" s="1"/>
      <c r="B2273" s="237"/>
    </row>
    <row r="2274" spans="1:2" x14ac:dyDescent="0.35">
      <c r="A2274" s="1"/>
      <c r="B2274" s="237"/>
    </row>
    <row r="2275" spans="1:2" x14ac:dyDescent="0.35">
      <c r="A2275" s="1"/>
      <c r="B2275" s="237"/>
    </row>
    <row r="2276" spans="1:2" x14ac:dyDescent="0.35">
      <c r="A2276" s="1"/>
      <c r="B2276" s="237"/>
    </row>
    <row r="2277" spans="1:2" x14ac:dyDescent="0.35">
      <c r="A2277" s="1"/>
      <c r="B2277" s="237"/>
    </row>
    <row r="2278" spans="1:2" x14ac:dyDescent="0.35">
      <c r="A2278" s="1"/>
      <c r="B2278" s="237"/>
    </row>
    <row r="2279" spans="1:2" x14ac:dyDescent="0.35">
      <c r="A2279" s="1"/>
      <c r="B2279" s="237"/>
    </row>
    <row r="2280" spans="1:2" x14ac:dyDescent="0.35">
      <c r="A2280" s="1"/>
      <c r="B2280" s="237"/>
    </row>
    <row r="2281" spans="1:2" x14ac:dyDescent="0.35">
      <c r="A2281" s="1"/>
      <c r="B2281" s="237"/>
    </row>
    <row r="2282" spans="1:2" x14ac:dyDescent="0.35">
      <c r="A2282" s="1"/>
      <c r="B2282" s="237"/>
    </row>
    <row r="2283" spans="1:2" x14ac:dyDescent="0.35">
      <c r="A2283" s="1"/>
      <c r="B2283" s="237"/>
    </row>
    <row r="2284" spans="1:2" x14ac:dyDescent="0.35">
      <c r="A2284" s="1"/>
      <c r="B2284" s="237"/>
    </row>
    <row r="2285" spans="1:2" x14ac:dyDescent="0.35">
      <c r="A2285" s="1"/>
      <c r="B2285" s="237"/>
    </row>
    <row r="2286" spans="1:2" x14ac:dyDescent="0.35">
      <c r="A2286" s="1"/>
      <c r="B2286" s="237"/>
    </row>
    <row r="2287" spans="1:2" x14ac:dyDescent="0.35">
      <c r="A2287" s="1"/>
      <c r="B2287" s="237"/>
    </row>
    <row r="2288" spans="1:2" x14ac:dyDescent="0.35">
      <c r="A2288" s="1"/>
      <c r="B2288" s="237"/>
    </row>
    <row r="2289" spans="1:2" x14ac:dyDescent="0.35">
      <c r="A2289" s="1"/>
      <c r="B2289" s="237"/>
    </row>
    <row r="2290" spans="1:2" x14ac:dyDescent="0.35">
      <c r="A2290" s="1"/>
      <c r="B2290" s="237"/>
    </row>
    <row r="2291" spans="1:2" x14ac:dyDescent="0.35">
      <c r="A2291" s="1"/>
      <c r="B2291" s="237"/>
    </row>
    <row r="2292" spans="1:2" x14ac:dyDescent="0.35">
      <c r="A2292" s="1"/>
      <c r="B2292" s="237"/>
    </row>
    <row r="2293" spans="1:2" x14ac:dyDescent="0.35">
      <c r="A2293" s="1"/>
      <c r="B2293" s="237"/>
    </row>
    <row r="2294" spans="1:2" x14ac:dyDescent="0.35">
      <c r="A2294" s="1"/>
      <c r="B2294" s="237"/>
    </row>
    <row r="2295" spans="1:2" x14ac:dyDescent="0.35">
      <c r="A2295" s="1"/>
      <c r="B2295" s="237"/>
    </row>
    <row r="2296" spans="1:2" x14ac:dyDescent="0.35">
      <c r="A2296" s="1"/>
      <c r="B2296" s="237"/>
    </row>
    <row r="2297" spans="1:2" x14ac:dyDescent="0.35">
      <c r="A2297" s="1"/>
      <c r="B2297" s="237"/>
    </row>
    <row r="2298" spans="1:2" x14ac:dyDescent="0.35">
      <c r="A2298" s="1"/>
      <c r="B2298" s="237"/>
    </row>
    <row r="2299" spans="1:2" x14ac:dyDescent="0.35">
      <c r="A2299" s="1"/>
      <c r="B2299" s="237"/>
    </row>
    <row r="2300" spans="1:2" x14ac:dyDescent="0.35">
      <c r="A2300" s="1"/>
      <c r="B2300" s="237"/>
    </row>
    <row r="2301" spans="1:2" x14ac:dyDescent="0.35">
      <c r="A2301" s="1"/>
      <c r="B2301" s="237"/>
    </row>
    <row r="2302" spans="1:2" x14ac:dyDescent="0.35">
      <c r="A2302" s="1"/>
      <c r="B2302" s="237"/>
    </row>
    <row r="2303" spans="1:2" x14ac:dyDescent="0.35">
      <c r="A2303" s="1"/>
      <c r="B2303" s="237"/>
    </row>
    <row r="2304" spans="1:2" x14ac:dyDescent="0.35">
      <c r="A2304" s="1"/>
      <c r="B2304" s="237"/>
    </row>
    <row r="2305" spans="1:2" x14ac:dyDescent="0.35">
      <c r="A2305" s="1"/>
      <c r="B2305" s="237"/>
    </row>
    <row r="2306" spans="1:2" x14ac:dyDescent="0.35">
      <c r="A2306" s="1"/>
      <c r="B2306" s="237"/>
    </row>
    <row r="2307" spans="1:2" x14ac:dyDescent="0.35">
      <c r="A2307" s="1"/>
      <c r="B2307" s="237"/>
    </row>
    <row r="2308" spans="1:2" x14ac:dyDescent="0.35">
      <c r="A2308" s="1"/>
      <c r="B2308" s="237"/>
    </row>
    <row r="2309" spans="1:2" x14ac:dyDescent="0.35">
      <c r="A2309" s="1"/>
      <c r="B2309" s="237"/>
    </row>
    <row r="2310" spans="1:2" x14ac:dyDescent="0.35">
      <c r="A2310" s="1"/>
      <c r="B2310" s="237"/>
    </row>
    <row r="2311" spans="1:2" x14ac:dyDescent="0.35">
      <c r="A2311" s="1"/>
      <c r="B2311" s="237"/>
    </row>
    <row r="2312" spans="1:2" x14ac:dyDescent="0.35">
      <c r="A2312" s="1"/>
      <c r="B2312" s="237"/>
    </row>
    <row r="2313" spans="1:2" x14ac:dyDescent="0.35">
      <c r="A2313" s="1"/>
      <c r="B2313" s="237"/>
    </row>
    <row r="2314" spans="1:2" x14ac:dyDescent="0.35">
      <c r="A2314" s="1"/>
      <c r="B2314" s="237"/>
    </row>
    <row r="2315" spans="1:2" x14ac:dyDescent="0.35">
      <c r="A2315" s="1"/>
      <c r="B2315" s="237"/>
    </row>
    <row r="2316" spans="1:2" x14ac:dyDescent="0.35">
      <c r="A2316" s="1"/>
      <c r="B2316" s="237"/>
    </row>
    <row r="2317" spans="1:2" x14ac:dyDescent="0.35">
      <c r="A2317" s="1"/>
      <c r="B2317" s="237"/>
    </row>
    <row r="2318" spans="1:2" x14ac:dyDescent="0.35">
      <c r="A2318" s="1"/>
      <c r="B2318" s="237"/>
    </row>
    <row r="2319" spans="1:2" x14ac:dyDescent="0.35">
      <c r="A2319" s="1"/>
      <c r="B2319" s="237"/>
    </row>
    <row r="2320" spans="1:2" x14ac:dyDescent="0.35">
      <c r="A2320" s="1"/>
      <c r="B2320" s="237"/>
    </row>
    <row r="2321" spans="1:2" x14ac:dyDescent="0.35">
      <c r="A2321" s="1"/>
      <c r="B2321" s="237"/>
    </row>
    <row r="2322" spans="1:2" x14ac:dyDescent="0.35">
      <c r="A2322" s="1"/>
      <c r="B2322" s="237"/>
    </row>
    <row r="2323" spans="1:2" x14ac:dyDescent="0.35">
      <c r="A2323" s="1"/>
      <c r="B2323" s="237"/>
    </row>
    <row r="2324" spans="1:2" x14ac:dyDescent="0.35">
      <c r="A2324" s="1"/>
      <c r="B2324" s="237"/>
    </row>
    <row r="2325" spans="1:2" x14ac:dyDescent="0.35">
      <c r="A2325" s="1"/>
      <c r="B2325" s="237"/>
    </row>
    <row r="2326" spans="1:2" x14ac:dyDescent="0.35">
      <c r="A2326" s="1"/>
      <c r="B2326" s="237"/>
    </row>
    <row r="2327" spans="1:2" x14ac:dyDescent="0.35">
      <c r="A2327" s="1"/>
      <c r="B2327" s="237"/>
    </row>
    <row r="2328" spans="1:2" x14ac:dyDescent="0.35">
      <c r="A2328" s="1"/>
      <c r="B2328" s="237"/>
    </row>
    <row r="2329" spans="1:2" x14ac:dyDescent="0.35">
      <c r="A2329" s="1"/>
      <c r="B2329" s="237"/>
    </row>
    <row r="2330" spans="1:2" x14ac:dyDescent="0.35">
      <c r="A2330" s="1"/>
      <c r="B2330" s="237"/>
    </row>
    <row r="2331" spans="1:2" x14ac:dyDescent="0.35">
      <c r="A2331" s="1"/>
      <c r="B2331" s="237"/>
    </row>
    <row r="2332" spans="1:2" x14ac:dyDescent="0.35">
      <c r="A2332" s="1"/>
      <c r="B2332" s="237"/>
    </row>
    <row r="2333" spans="1:2" x14ac:dyDescent="0.35">
      <c r="A2333" s="1"/>
      <c r="B2333" s="237"/>
    </row>
    <row r="2334" spans="1:2" x14ac:dyDescent="0.35">
      <c r="A2334" s="1"/>
      <c r="B2334" s="237"/>
    </row>
    <row r="2335" spans="1:2" x14ac:dyDescent="0.35">
      <c r="A2335" s="1"/>
      <c r="B2335" s="237"/>
    </row>
    <row r="2336" spans="1:2" x14ac:dyDescent="0.35">
      <c r="A2336" s="1"/>
      <c r="B2336" s="237"/>
    </row>
    <row r="2337" spans="1:2" x14ac:dyDescent="0.35">
      <c r="A2337" s="1"/>
      <c r="B2337" s="237"/>
    </row>
    <row r="2338" spans="1:2" x14ac:dyDescent="0.35">
      <c r="A2338" s="1"/>
      <c r="B2338" s="237"/>
    </row>
    <row r="2339" spans="1:2" x14ac:dyDescent="0.35">
      <c r="A2339" s="1"/>
      <c r="B2339" s="237"/>
    </row>
    <row r="2340" spans="1:2" x14ac:dyDescent="0.35">
      <c r="A2340" s="1"/>
      <c r="B2340" s="237"/>
    </row>
    <row r="2341" spans="1:2" x14ac:dyDescent="0.35">
      <c r="A2341" s="1"/>
      <c r="B2341" s="237"/>
    </row>
    <row r="2342" spans="1:2" x14ac:dyDescent="0.35">
      <c r="A2342" s="1"/>
      <c r="B2342" s="237"/>
    </row>
    <row r="2343" spans="1:2" x14ac:dyDescent="0.35">
      <c r="A2343" s="1"/>
      <c r="B2343" s="237"/>
    </row>
    <row r="2344" spans="1:2" x14ac:dyDescent="0.35">
      <c r="A2344" s="1"/>
      <c r="B2344" s="237"/>
    </row>
    <row r="2345" spans="1:2" x14ac:dyDescent="0.35">
      <c r="A2345" s="1"/>
      <c r="B2345" s="237"/>
    </row>
    <row r="2346" spans="1:2" x14ac:dyDescent="0.35">
      <c r="A2346" s="1"/>
      <c r="B2346" s="237"/>
    </row>
    <row r="2347" spans="1:2" x14ac:dyDescent="0.35">
      <c r="A2347" s="1"/>
      <c r="B2347" s="237"/>
    </row>
    <row r="2348" spans="1:2" x14ac:dyDescent="0.35">
      <c r="A2348" s="1"/>
      <c r="B2348" s="237"/>
    </row>
    <row r="2349" spans="1:2" x14ac:dyDescent="0.35">
      <c r="A2349" s="1"/>
      <c r="B2349" s="237"/>
    </row>
    <row r="2350" spans="1:2" x14ac:dyDescent="0.35">
      <c r="A2350" s="1"/>
      <c r="B2350" s="237"/>
    </row>
    <row r="2351" spans="1:2" x14ac:dyDescent="0.35">
      <c r="A2351" s="1"/>
      <c r="B2351" s="237"/>
    </row>
    <row r="2352" spans="1:2" x14ac:dyDescent="0.35">
      <c r="A2352" s="1"/>
      <c r="B2352" s="237"/>
    </row>
    <row r="2353" spans="1:2" x14ac:dyDescent="0.35">
      <c r="A2353" s="1"/>
      <c r="B2353" s="237"/>
    </row>
    <row r="2354" spans="1:2" x14ac:dyDescent="0.35">
      <c r="A2354" s="1"/>
      <c r="B2354" s="237"/>
    </row>
    <row r="2355" spans="1:2" x14ac:dyDescent="0.35">
      <c r="A2355" s="1"/>
      <c r="B2355" s="237"/>
    </row>
    <row r="2356" spans="1:2" x14ac:dyDescent="0.35">
      <c r="A2356" s="1"/>
      <c r="B2356" s="237"/>
    </row>
    <row r="2357" spans="1:2" x14ac:dyDescent="0.35">
      <c r="A2357" s="1"/>
      <c r="B2357" s="237"/>
    </row>
    <row r="2358" spans="1:2" x14ac:dyDescent="0.35">
      <c r="A2358" s="1"/>
      <c r="B2358" s="237"/>
    </row>
    <row r="2359" spans="1:2" x14ac:dyDescent="0.35">
      <c r="A2359" s="1"/>
      <c r="B2359" s="237"/>
    </row>
    <row r="2360" spans="1:2" x14ac:dyDescent="0.35">
      <c r="A2360" s="1"/>
      <c r="B2360" s="237"/>
    </row>
    <row r="2361" spans="1:2" x14ac:dyDescent="0.35">
      <c r="A2361" s="1"/>
      <c r="B2361" s="237"/>
    </row>
    <row r="2362" spans="1:2" x14ac:dyDescent="0.35">
      <c r="A2362" s="1"/>
      <c r="B2362" s="237"/>
    </row>
    <row r="2363" spans="1:2" x14ac:dyDescent="0.35">
      <c r="A2363" s="1"/>
      <c r="B2363" s="237"/>
    </row>
    <row r="2364" spans="1:2" x14ac:dyDescent="0.35">
      <c r="A2364" s="1"/>
      <c r="B2364" s="237"/>
    </row>
    <row r="2365" spans="1:2" x14ac:dyDescent="0.35">
      <c r="A2365" s="1"/>
      <c r="B2365" s="237"/>
    </row>
    <row r="2366" spans="1:2" x14ac:dyDescent="0.35">
      <c r="A2366" s="1"/>
      <c r="B2366" s="237"/>
    </row>
    <row r="2367" spans="1:2" x14ac:dyDescent="0.35">
      <c r="A2367" s="1"/>
      <c r="B2367" s="237"/>
    </row>
    <row r="2368" spans="1:2" x14ac:dyDescent="0.35">
      <c r="A2368" s="1"/>
      <c r="B2368" s="237"/>
    </row>
    <row r="2369" spans="1:2" x14ac:dyDescent="0.35">
      <c r="A2369" s="1"/>
      <c r="B2369" s="237"/>
    </row>
    <row r="2370" spans="1:2" x14ac:dyDescent="0.35">
      <c r="A2370" s="1"/>
      <c r="B2370" s="237"/>
    </row>
    <row r="2371" spans="1:2" x14ac:dyDescent="0.35">
      <c r="A2371" s="1"/>
      <c r="B2371" s="237"/>
    </row>
    <row r="2372" spans="1:2" x14ac:dyDescent="0.35">
      <c r="A2372" s="1"/>
      <c r="B2372" s="237"/>
    </row>
    <row r="2373" spans="1:2" x14ac:dyDescent="0.35">
      <c r="A2373" s="1"/>
      <c r="B2373" s="237"/>
    </row>
    <row r="2374" spans="1:2" x14ac:dyDescent="0.35">
      <c r="A2374" s="1"/>
      <c r="B2374" s="237"/>
    </row>
    <row r="2375" spans="1:2" x14ac:dyDescent="0.35">
      <c r="A2375" s="1"/>
      <c r="B2375" s="237"/>
    </row>
    <row r="2376" spans="1:2" x14ac:dyDescent="0.35">
      <c r="A2376" s="1"/>
      <c r="B2376" s="237"/>
    </row>
    <row r="2377" spans="1:2" x14ac:dyDescent="0.35">
      <c r="A2377" s="1"/>
      <c r="B2377" s="237"/>
    </row>
    <row r="2378" spans="1:2" x14ac:dyDescent="0.35">
      <c r="A2378" s="1"/>
      <c r="B2378" s="237"/>
    </row>
    <row r="2379" spans="1:2" x14ac:dyDescent="0.35">
      <c r="A2379" s="1"/>
      <c r="B2379" s="237"/>
    </row>
    <row r="2380" spans="1:2" x14ac:dyDescent="0.35">
      <c r="A2380" s="1"/>
      <c r="B2380" s="237"/>
    </row>
    <row r="2381" spans="1:2" x14ac:dyDescent="0.35">
      <c r="A2381" s="1"/>
      <c r="B2381" s="237"/>
    </row>
    <row r="2382" spans="1:2" x14ac:dyDescent="0.35">
      <c r="A2382" s="1"/>
      <c r="B2382" s="237"/>
    </row>
    <row r="2383" spans="1:2" x14ac:dyDescent="0.35">
      <c r="A2383" s="1"/>
      <c r="B2383" s="237"/>
    </row>
    <row r="2384" spans="1:2" x14ac:dyDescent="0.35">
      <c r="A2384" s="1"/>
      <c r="B2384" s="237"/>
    </row>
    <row r="2385" spans="1:2" x14ac:dyDescent="0.35">
      <c r="A2385" s="1"/>
      <c r="B2385" s="237"/>
    </row>
    <row r="2386" spans="1:2" x14ac:dyDescent="0.35">
      <c r="A2386" s="1"/>
      <c r="B2386" s="237"/>
    </row>
    <row r="2387" spans="1:2" x14ac:dyDescent="0.35">
      <c r="A2387" s="1"/>
      <c r="B2387" s="237"/>
    </row>
    <row r="2388" spans="1:2" x14ac:dyDescent="0.35">
      <c r="A2388" s="1"/>
      <c r="B2388" s="237"/>
    </row>
    <row r="2389" spans="1:2" x14ac:dyDescent="0.35">
      <c r="A2389" s="1"/>
      <c r="B2389" s="237"/>
    </row>
    <row r="2390" spans="1:2" x14ac:dyDescent="0.35">
      <c r="A2390" s="1"/>
      <c r="B2390" s="237"/>
    </row>
    <row r="2391" spans="1:2" x14ac:dyDescent="0.35">
      <c r="A2391" s="1"/>
      <c r="B2391" s="237"/>
    </row>
    <row r="2392" spans="1:2" x14ac:dyDescent="0.35">
      <c r="A2392" s="1"/>
      <c r="B2392" s="237"/>
    </row>
    <row r="2393" spans="1:2" x14ac:dyDescent="0.35">
      <c r="A2393" s="1"/>
      <c r="B2393" s="237"/>
    </row>
    <row r="2394" spans="1:2" x14ac:dyDescent="0.35">
      <c r="A2394" s="1"/>
      <c r="B2394" s="237"/>
    </row>
    <row r="2395" spans="1:2" x14ac:dyDescent="0.35">
      <c r="A2395" s="1"/>
      <c r="B2395" s="237"/>
    </row>
    <row r="2396" spans="1:2" x14ac:dyDescent="0.35">
      <c r="A2396" s="1"/>
      <c r="B2396" s="237"/>
    </row>
    <row r="2397" spans="1:2" x14ac:dyDescent="0.35">
      <c r="A2397" s="1"/>
      <c r="B2397" s="237"/>
    </row>
    <row r="2398" spans="1:2" x14ac:dyDescent="0.35">
      <c r="A2398" s="1"/>
      <c r="B2398" s="237"/>
    </row>
    <row r="2399" spans="1:2" x14ac:dyDescent="0.35">
      <c r="A2399" s="1"/>
      <c r="B2399" s="237"/>
    </row>
    <row r="2400" spans="1:2" x14ac:dyDescent="0.35">
      <c r="A2400" s="1"/>
      <c r="B2400" s="237"/>
    </row>
    <row r="2401" spans="1:2" x14ac:dyDescent="0.35">
      <c r="A2401" s="1"/>
      <c r="B2401" s="237"/>
    </row>
    <row r="2402" spans="1:2" x14ac:dyDescent="0.35">
      <c r="A2402" s="1"/>
      <c r="B2402" s="237"/>
    </row>
    <row r="2403" spans="1:2" x14ac:dyDescent="0.35">
      <c r="A2403" s="1"/>
      <c r="B2403" s="237"/>
    </row>
    <row r="2404" spans="1:2" x14ac:dyDescent="0.35">
      <c r="A2404" s="1"/>
      <c r="B2404" s="237"/>
    </row>
    <row r="2405" spans="1:2" x14ac:dyDescent="0.35">
      <c r="A2405" s="1"/>
      <c r="B2405" s="237"/>
    </row>
    <row r="2406" spans="1:2" x14ac:dyDescent="0.35">
      <c r="A2406" s="1"/>
      <c r="B2406" s="237"/>
    </row>
    <row r="2407" spans="1:2" x14ac:dyDescent="0.35">
      <c r="A2407" s="1"/>
      <c r="B2407" s="237"/>
    </row>
    <row r="2408" spans="1:2" x14ac:dyDescent="0.35">
      <c r="A2408" s="1"/>
      <c r="B2408" s="237"/>
    </row>
    <row r="2409" spans="1:2" x14ac:dyDescent="0.35">
      <c r="A2409" s="1"/>
      <c r="B2409" s="237"/>
    </row>
    <row r="2410" spans="1:2" x14ac:dyDescent="0.35">
      <c r="A2410" s="1"/>
      <c r="B2410" s="237"/>
    </row>
    <row r="2411" spans="1:2" x14ac:dyDescent="0.35">
      <c r="A2411" s="1"/>
      <c r="B2411" s="237"/>
    </row>
    <row r="2412" spans="1:2" x14ac:dyDescent="0.35">
      <c r="A2412" s="1"/>
      <c r="B2412" s="237"/>
    </row>
    <row r="2413" spans="1:2" x14ac:dyDescent="0.35">
      <c r="A2413" s="1"/>
      <c r="B2413" s="237"/>
    </row>
    <row r="2414" spans="1:2" x14ac:dyDescent="0.35">
      <c r="A2414" s="1"/>
      <c r="B2414" s="237"/>
    </row>
    <row r="2415" spans="1:2" x14ac:dyDescent="0.35">
      <c r="A2415" s="1"/>
      <c r="B2415" s="237"/>
    </row>
    <row r="2416" spans="1:2" x14ac:dyDescent="0.35">
      <c r="A2416" s="1"/>
      <c r="B2416" s="237"/>
    </row>
    <row r="2417" spans="1:2" x14ac:dyDescent="0.35">
      <c r="A2417" s="1"/>
      <c r="B2417" s="237"/>
    </row>
    <row r="2418" spans="1:2" x14ac:dyDescent="0.35">
      <c r="A2418" s="1"/>
      <c r="B2418" s="237"/>
    </row>
    <row r="2419" spans="1:2" x14ac:dyDescent="0.35">
      <c r="A2419" s="1"/>
      <c r="B2419" s="237"/>
    </row>
    <row r="2420" spans="1:2" x14ac:dyDescent="0.35">
      <c r="A2420" s="1"/>
      <c r="B2420" s="237"/>
    </row>
    <row r="2421" spans="1:2" x14ac:dyDescent="0.35">
      <c r="A2421" s="1"/>
      <c r="B2421" s="237"/>
    </row>
    <row r="2422" spans="1:2" x14ac:dyDescent="0.35">
      <c r="A2422" s="1"/>
      <c r="B2422" s="237"/>
    </row>
    <row r="2423" spans="1:2" x14ac:dyDescent="0.35">
      <c r="A2423" s="1"/>
      <c r="B2423" s="237"/>
    </row>
    <row r="2424" spans="1:2" x14ac:dyDescent="0.35">
      <c r="A2424" s="1"/>
      <c r="B2424" s="237"/>
    </row>
    <row r="2425" spans="1:2" x14ac:dyDescent="0.35">
      <c r="A2425" s="1"/>
      <c r="B2425" s="237"/>
    </row>
    <row r="2426" spans="1:2" x14ac:dyDescent="0.35">
      <c r="A2426" s="1"/>
      <c r="B2426" s="237"/>
    </row>
    <row r="2427" spans="1:2" x14ac:dyDescent="0.35">
      <c r="A2427" s="1"/>
      <c r="B2427" s="237"/>
    </row>
    <row r="2428" spans="1:2" x14ac:dyDescent="0.35">
      <c r="A2428" s="1"/>
      <c r="B2428" s="237"/>
    </row>
    <row r="2429" spans="1:2" x14ac:dyDescent="0.35">
      <c r="A2429" s="1"/>
      <c r="B2429" s="237"/>
    </row>
    <row r="2430" spans="1:2" x14ac:dyDescent="0.35">
      <c r="A2430" s="1"/>
      <c r="B2430" s="237"/>
    </row>
    <row r="2431" spans="1:2" x14ac:dyDescent="0.35">
      <c r="A2431" s="1"/>
      <c r="B2431" s="237"/>
    </row>
    <row r="2432" spans="1:2" x14ac:dyDescent="0.35">
      <c r="A2432" s="1"/>
      <c r="B2432" s="237"/>
    </row>
    <row r="2433" spans="1:2" x14ac:dyDescent="0.35">
      <c r="A2433" s="1"/>
      <c r="B2433" s="237"/>
    </row>
    <row r="2434" spans="1:2" x14ac:dyDescent="0.35">
      <c r="A2434" s="1"/>
      <c r="B2434" s="237"/>
    </row>
    <row r="2435" spans="1:2" x14ac:dyDescent="0.35">
      <c r="A2435" s="1"/>
      <c r="B2435" s="237"/>
    </row>
    <row r="2436" spans="1:2" x14ac:dyDescent="0.35">
      <c r="A2436" s="1"/>
      <c r="B2436" s="237"/>
    </row>
    <row r="2437" spans="1:2" x14ac:dyDescent="0.35">
      <c r="A2437" s="1"/>
      <c r="B2437" s="237"/>
    </row>
    <row r="2438" spans="1:2" x14ac:dyDescent="0.35">
      <c r="A2438" s="1"/>
      <c r="B2438" s="237"/>
    </row>
    <row r="2439" spans="1:2" x14ac:dyDescent="0.35">
      <c r="A2439" s="1"/>
      <c r="B2439" s="237"/>
    </row>
    <row r="2440" spans="1:2" x14ac:dyDescent="0.35">
      <c r="A2440" s="1"/>
      <c r="B2440" s="237"/>
    </row>
    <row r="2441" spans="1:2" x14ac:dyDescent="0.35">
      <c r="A2441" s="1"/>
      <c r="B2441" s="237"/>
    </row>
    <row r="2442" spans="1:2" x14ac:dyDescent="0.35">
      <c r="A2442" s="1"/>
      <c r="B2442" s="237"/>
    </row>
    <row r="2443" spans="1:2" x14ac:dyDescent="0.35">
      <c r="A2443" s="1"/>
      <c r="B2443" s="237"/>
    </row>
    <row r="2444" spans="1:2" x14ac:dyDescent="0.35">
      <c r="A2444" s="1"/>
      <c r="B2444" s="237"/>
    </row>
    <row r="2445" spans="1:2" x14ac:dyDescent="0.35">
      <c r="A2445" s="1"/>
      <c r="B2445" s="237"/>
    </row>
    <row r="2446" spans="1:2" x14ac:dyDescent="0.35">
      <c r="A2446" s="1"/>
      <c r="B2446" s="237"/>
    </row>
    <row r="2447" spans="1:2" x14ac:dyDescent="0.35">
      <c r="A2447" s="1"/>
      <c r="B2447" s="237"/>
    </row>
    <row r="2448" spans="1:2" x14ac:dyDescent="0.35">
      <c r="A2448" s="1"/>
      <c r="B2448" s="237"/>
    </row>
    <row r="2449" spans="1:2" x14ac:dyDescent="0.35">
      <c r="A2449" s="1"/>
      <c r="B2449" s="237"/>
    </row>
    <row r="2450" spans="1:2" x14ac:dyDescent="0.35">
      <c r="A2450" s="1"/>
      <c r="B2450" s="237"/>
    </row>
    <row r="2451" spans="1:2" x14ac:dyDescent="0.35">
      <c r="A2451" s="1"/>
      <c r="B2451" s="237"/>
    </row>
    <row r="2452" spans="1:2" x14ac:dyDescent="0.35">
      <c r="A2452" s="1"/>
      <c r="B2452" s="237"/>
    </row>
    <row r="2453" spans="1:2" x14ac:dyDescent="0.35">
      <c r="A2453" s="1"/>
      <c r="B2453" s="237"/>
    </row>
    <row r="2454" spans="1:2" x14ac:dyDescent="0.35">
      <c r="A2454" s="1"/>
      <c r="B2454" s="237"/>
    </row>
    <row r="2455" spans="1:2" x14ac:dyDescent="0.35">
      <c r="A2455" s="1"/>
      <c r="B2455" s="237"/>
    </row>
    <row r="2456" spans="1:2" x14ac:dyDescent="0.35">
      <c r="A2456" s="1"/>
      <c r="B2456" s="237"/>
    </row>
    <row r="2457" spans="1:2" x14ac:dyDescent="0.35">
      <c r="A2457" s="1"/>
      <c r="B2457" s="237"/>
    </row>
    <row r="2458" spans="1:2" x14ac:dyDescent="0.35">
      <c r="A2458" s="1"/>
      <c r="B2458" s="237"/>
    </row>
    <row r="2459" spans="1:2" x14ac:dyDescent="0.35">
      <c r="A2459" s="1"/>
      <c r="B2459" s="237"/>
    </row>
    <row r="2460" spans="1:2" x14ac:dyDescent="0.35">
      <c r="A2460" s="1"/>
      <c r="B2460" s="237"/>
    </row>
    <row r="2461" spans="1:2" x14ac:dyDescent="0.35">
      <c r="A2461" s="1"/>
      <c r="B2461" s="237"/>
    </row>
    <row r="2462" spans="1:2" x14ac:dyDescent="0.35">
      <c r="A2462" s="1"/>
      <c r="B2462" s="237"/>
    </row>
    <row r="2463" spans="1:2" x14ac:dyDescent="0.35">
      <c r="A2463" s="1"/>
      <c r="B2463" s="237"/>
    </row>
    <row r="2464" spans="1:2" x14ac:dyDescent="0.35">
      <c r="A2464" s="1"/>
      <c r="B2464" s="237"/>
    </row>
    <row r="2465" spans="1:2" x14ac:dyDescent="0.35">
      <c r="A2465" s="1"/>
      <c r="B2465" s="237"/>
    </row>
    <row r="2466" spans="1:2" x14ac:dyDescent="0.35">
      <c r="A2466" s="1"/>
      <c r="B2466" s="237"/>
    </row>
    <row r="2467" spans="1:2" x14ac:dyDescent="0.35">
      <c r="A2467" s="1"/>
      <c r="B2467" s="237"/>
    </row>
    <row r="2468" spans="1:2" x14ac:dyDescent="0.35">
      <c r="A2468" s="1"/>
      <c r="B2468" s="237"/>
    </row>
    <row r="2469" spans="1:2" x14ac:dyDescent="0.35">
      <c r="A2469" s="1"/>
      <c r="B2469" s="237"/>
    </row>
    <row r="2470" spans="1:2" x14ac:dyDescent="0.35">
      <c r="A2470" s="1"/>
      <c r="B2470" s="237"/>
    </row>
    <row r="2471" spans="1:2" x14ac:dyDescent="0.35">
      <c r="A2471" s="1"/>
      <c r="B2471" s="237"/>
    </row>
    <row r="2472" spans="1:2" x14ac:dyDescent="0.35">
      <c r="A2472" s="1"/>
      <c r="B2472" s="237"/>
    </row>
    <row r="2473" spans="1:2" x14ac:dyDescent="0.35">
      <c r="A2473" s="1"/>
      <c r="B2473" s="237"/>
    </row>
    <row r="2474" spans="1:2" x14ac:dyDescent="0.35">
      <c r="A2474" s="1"/>
      <c r="B2474" s="237"/>
    </row>
    <row r="2475" spans="1:2" x14ac:dyDescent="0.35">
      <c r="A2475" s="1"/>
      <c r="B2475" s="237"/>
    </row>
    <row r="2476" spans="1:2" x14ac:dyDescent="0.35">
      <c r="A2476" s="1"/>
      <c r="B2476" s="237"/>
    </row>
    <row r="2477" spans="1:2" x14ac:dyDescent="0.35">
      <c r="A2477" s="1"/>
      <c r="B2477" s="237"/>
    </row>
    <row r="2478" spans="1:2" x14ac:dyDescent="0.35">
      <c r="A2478" s="1"/>
      <c r="B2478" s="237"/>
    </row>
    <row r="2479" spans="1:2" x14ac:dyDescent="0.35">
      <c r="A2479" s="1"/>
      <c r="B2479" s="237"/>
    </row>
    <row r="2480" spans="1:2" x14ac:dyDescent="0.35">
      <c r="A2480" s="1"/>
      <c r="B2480" s="237"/>
    </row>
    <row r="2481" spans="1:2" x14ac:dyDescent="0.35">
      <c r="A2481" s="1"/>
      <c r="B2481" s="237"/>
    </row>
    <row r="2482" spans="1:2" x14ac:dyDescent="0.35">
      <c r="A2482" s="1"/>
      <c r="B2482" s="237"/>
    </row>
    <row r="2483" spans="1:2" x14ac:dyDescent="0.35">
      <c r="A2483" s="1"/>
      <c r="B2483" s="237"/>
    </row>
    <row r="2484" spans="1:2" x14ac:dyDescent="0.35">
      <c r="A2484" s="1"/>
      <c r="B2484" s="237"/>
    </row>
    <row r="2485" spans="1:2" x14ac:dyDescent="0.35">
      <c r="A2485" s="1"/>
      <c r="B2485" s="237"/>
    </row>
    <row r="2486" spans="1:2" x14ac:dyDescent="0.35">
      <c r="A2486" s="1"/>
      <c r="B2486" s="237"/>
    </row>
    <row r="2487" spans="1:2" x14ac:dyDescent="0.35">
      <c r="A2487" s="1"/>
      <c r="B2487" s="237"/>
    </row>
    <row r="2488" spans="1:2" x14ac:dyDescent="0.35">
      <c r="A2488" s="1"/>
      <c r="B2488" s="237"/>
    </row>
    <row r="2489" spans="1:2" x14ac:dyDescent="0.35">
      <c r="A2489" s="1"/>
      <c r="B2489" s="237"/>
    </row>
    <row r="2490" spans="1:2" x14ac:dyDescent="0.35">
      <c r="A2490" s="1"/>
      <c r="B2490" s="237"/>
    </row>
    <row r="2491" spans="1:2" x14ac:dyDescent="0.35">
      <c r="A2491" s="1"/>
      <c r="B2491" s="237"/>
    </row>
    <row r="2492" spans="1:2" x14ac:dyDescent="0.35">
      <c r="A2492" s="1"/>
      <c r="B2492" s="237"/>
    </row>
    <row r="2493" spans="1:2" x14ac:dyDescent="0.35">
      <c r="A2493" s="1"/>
      <c r="B2493" s="237"/>
    </row>
    <row r="2494" spans="1:2" x14ac:dyDescent="0.35">
      <c r="A2494" s="1"/>
      <c r="B2494" s="237"/>
    </row>
    <row r="2495" spans="1:2" x14ac:dyDescent="0.35">
      <c r="A2495" s="1"/>
      <c r="B2495" s="237"/>
    </row>
    <row r="2496" spans="1:2" x14ac:dyDescent="0.35">
      <c r="A2496" s="1"/>
      <c r="B2496" s="237"/>
    </row>
    <row r="2497" spans="1:2" x14ac:dyDescent="0.35">
      <c r="A2497" s="1"/>
      <c r="B2497" s="237"/>
    </row>
    <row r="2498" spans="1:2" x14ac:dyDescent="0.35">
      <c r="A2498" s="1"/>
      <c r="B2498" s="237"/>
    </row>
    <row r="2499" spans="1:2" x14ac:dyDescent="0.35">
      <c r="A2499" s="1"/>
      <c r="B2499" s="237"/>
    </row>
    <row r="2500" spans="1:2" x14ac:dyDescent="0.35">
      <c r="A2500" s="1"/>
      <c r="B2500" s="237"/>
    </row>
    <row r="2501" spans="1:2" x14ac:dyDescent="0.35">
      <c r="A2501" s="1"/>
      <c r="B2501" s="237"/>
    </row>
    <row r="2502" spans="1:2" x14ac:dyDescent="0.35">
      <c r="A2502" s="1"/>
      <c r="B2502" s="237"/>
    </row>
    <row r="2503" spans="1:2" x14ac:dyDescent="0.35">
      <c r="A2503" s="1"/>
      <c r="B2503" s="237"/>
    </row>
    <row r="2504" spans="1:2" x14ac:dyDescent="0.35">
      <c r="A2504" s="1"/>
      <c r="B2504" s="237"/>
    </row>
    <row r="2505" spans="1:2" x14ac:dyDescent="0.35">
      <c r="A2505" s="1"/>
      <c r="B2505" s="237"/>
    </row>
    <row r="2506" spans="1:2" x14ac:dyDescent="0.35">
      <c r="A2506" s="1"/>
      <c r="B2506" s="237"/>
    </row>
    <row r="2507" spans="1:2" x14ac:dyDescent="0.35">
      <c r="A2507" s="1"/>
      <c r="B2507" s="237"/>
    </row>
    <row r="2508" spans="1:2" x14ac:dyDescent="0.35">
      <c r="A2508" s="1"/>
      <c r="B2508" s="237"/>
    </row>
    <row r="2509" spans="1:2" x14ac:dyDescent="0.35">
      <c r="A2509" s="1"/>
      <c r="B2509" s="237"/>
    </row>
    <row r="2510" spans="1:2" x14ac:dyDescent="0.35">
      <c r="A2510" s="1"/>
      <c r="B2510" s="237"/>
    </row>
    <row r="2511" spans="1:2" x14ac:dyDescent="0.35">
      <c r="A2511" s="1"/>
      <c r="B2511" s="237"/>
    </row>
    <row r="2512" spans="1:2" x14ac:dyDescent="0.35">
      <c r="A2512" s="1"/>
      <c r="B2512" s="237"/>
    </row>
    <row r="2513" spans="1:2" x14ac:dyDescent="0.35">
      <c r="A2513" s="1"/>
      <c r="B2513" s="237"/>
    </row>
    <row r="2514" spans="1:2" x14ac:dyDescent="0.35">
      <c r="A2514" s="1"/>
      <c r="B2514" s="237"/>
    </row>
    <row r="2515" spans="1:2" x14ac:dyDescent="0.35">
      <c r="A2515" s="1"/>
      <c r="B2515" s="237"/>
    </row>
    <row r="2516" spans="1:2" x14ac:dyDescent="0.35">
      <c r="A2516" s="1"/>
      <c r="B2516" s="237"/>
    </row>
    <row r="2517" spans="1:2" x14ac:dyDescent="0.35">
      <c r="A2517" s="1"/>
      <c r="B2517" s="237"/>
    </row>
    <row r="2518" spans="1:2" x14ac:dyDescent="0.35">
      <c r="A2518" s="1"/>
      <c r="B2518" s="237"/>
    </row>
    <row r="2519" spans="1:2" x14ac:dyDescent="0.35">
      <c r="A2519" s="1"/>
      <c r="B2519" s="237"/>
    </row>
    <row r="2520" spans="1:2" x14ac:dyDescent="0.35">
      <c r="A2520" s="1"/>
      <c r="B2520" s="237"/>
    </row>
    <row r="2521" spans="1:2" x14ac:dyDescent="0.35">
      <c r="A2521" s="1"/>
      <c r="B2521" s="237"/>
    </row>
    <row r="2522" spans="1:2" x14ac:dyDescent="0.35">
      <c r="A2522" s="1"/>
      <c r="B2522" s="237"/>
    </row>
    <row r="2523" spans="1:2" x14ac:dyDescent="0.35">
      <c r="A2523" s="1"/>
      <c r="B2523" s="237"/>
    </row>
    <row r="2524" spans="1:2" x14ac:dyDescent="0.35">
      <c r="A2524" s="1"/>
      <c r="B2524" s="237"/>
    </row>
    <row r="2525" spans="1:2" x14ac:dyDescent="0.35">
      <c r="A2525" s="1"/>
      <c r="B2525" s="237"/>
    </row>
    <row r="2526" spans="1:2" x14ac:dyDescent="0.35">
      <c r="A2526" s="1"/>
      <c r="B2526" s="237"/>
    </row>
    <row r="2527" spans="1:2" x14ac:dyDescent="0.35">
      <c r="A2527" s="1"/>
      <c r="B2527" s="237"/>
    </row>
    <row r="2528" spans="1:2" x14ac:dyDescent="0.35">
      <c r="A2528" s="1"/>
      <c r="B2528" s="237"/>
    </row>
    <row r="2529" spans="1:2" x14ac:dyDescent="0.35">
      <c r="A2529" s="1"/>
      <c r="B2529" s="237"/>
    </row>
    <row r="2530" spans="1:2" x14ac:dyDescent="0.35">
      <c r="A2530" s="1"/>
      <c r="B2530" s="237"/>
    </row>
    <row r="2531" spans="1:2" x14ac:dyDescent="0.35">
      <c r="A2531" s="1"/>
      <c r="B2531" s="237"/>
    </row>
    <row r="2532" spans="1:2" x14ac:dyDescent="0.35">
      <c r="A2532" s="1"/>
      <c r="B2532" s="237"/>
    </row>
    <row r="2533" spans="1:2" x14ac:dyDescent="0.35">
      <c r="A2533" s="1"/>
      <c r="B2533" s="237"/>
    </row>
    <row r="2534" spans="1:2" x14ac:dyDescent="0.35">
      <c r="A2534" s="1"/>
      <c r="B2534" s="237"/>
    </row>
    <row r="2535" spans="1:2" x14ac:dyDescent="0.35">
      <c r="A2535" s="1"/>
      <c r="B2535" s="237"/>
    </row>
    <row r="2536" spans="1:2" x14ac:dyDescent="0.35">
      <c r="A2536" s="1"/>
      <c r="B2536" s="237"/>
    </row>
    <row r="2537" spans="1:2" x14ac:dyDescent="0.35">
      <c r="A2537" s="1"/>
      <c r="B2537" s="237"/>
    </row>
    <row r="2538" spans="1:2" x14ac:dyDescent="0.35">
      <c r="A2538" s="1"/>
      <c r="B2538" s="237"/>
    </row>
    <row r="2539" spans="1:2" x14ac:dyDescent="0.35">
      <c r="A2539" s="1"/>
      <c r="B2539" s="237"/>
    </row>
    <row r="2540" spans="1:2" x14ac:dyDescent="0.35">
      <c r="A2540" s="1"/>
      <c r="B2540" s="237"/>
    </row>
    <row r="2541" spans="1:2" x14ac:dyDescent="0.35">
      <c r="A2541" s="1"/>
      <c r="B2541" s="237"/>
    </row>
    <row r="2542" spans="1:2" x14ac:dyDescent="0.35">
      <c r="A2542" s="1"/>
      <c r="B2542" s="237"/>
    </row>
    <row r="2543" spans="1:2" x14ac:dyDescent="0.35">
      <c r="A2543" s="1"/>
      <c r="B2543" s="237"/>
    </row>
    <row r="2544" spans="1:2" x14ac:dyDescent="0.35">
      <c r="A2544" s="1"/>
      <c r="B2544" s="237"/>
    </row>
    <row r="2545" spans="1:2" x14ac:dyDescent="0.35">
      <c r="A2545" s="1"/>
      <c r="B2545" s="237"/>
    </row>
    <row r="2546" spans="1:2" x14ac:dyDescent="0.35">
      <c r="A2546" s="1"/>
      <c r="B2546" s="237"/>
    </row>
    <row r="2547" spans="1:2" x14ac:dyDescent="0.35">
      <c r="A2547" s="1"/>
      <c r="B2547" s="237"/>
    </row>
    <row r="2548" spans="1:2" x14ac:dyDescent="0.35">
      <c r="A2548" s="1"/>
      <c r="B2548" s="237"/>
    </row>
    <row r="2549" spans="1:2" x14ac:dyDescent="0.35">
      <c r="A2549" s="1"/>
      <c r="B2549" s="237"/>
    </row>
    <row r="2550" spans="1:2" x14ac:dyDescent="0.35">
      <c r="A2550" s="1"/>
      <c r="B2550" s="237"/>
    </row>
    <row r="2551" spans="1:2" x14ac:dyDescent="0.35">
      <c r="A2551" s="1"/>
      <c r="B2551" s="237"/>
    </row>
    <row r="2552" spans="1:2" x14ac:dyDescent="0.35">
      <c r="A2552" s="1"/>
      <c r="B2552" s="237"/>
    </row>
    <row r="2553" spans="1:2" x14ac:dyDescent="0.35">
      <c r="A2553" s="1"/>
      <c r="B2553" s="237"/>
    </row>
    <row r="2554" spans="1:2" x14ac:dyDescent="0.35">
      <c r="A2554" s="1"/>
      <c r="B2554" s="237"/>
    </row>
    <row r="2555" spans="1:2" x14ac:dyDescent="0.35">
      <c r="A2555" s="1"/>
      <c r="B2555" s="237"/>
    </row>
    <row r="2556" spans="1:2" x14ac:dyDescent="0.35">
      <c r="A2556" s="1"/>
      <c r="B2556" s="237"/>
    </row>
    <row r="2557" spans="1:2" x14ac:dyDescent="0.35">
      <c r="A2557" s="1"/>
      <c r="B2557" s="237"/>
    </row>
    <row r="2558" spans="1:2" x14ac:dyDescent="0.35">
      <c r="A2558" s="1"/>
      <c r="B2558" s="237"/>
    </row>
    <row r="2559" spans="1:2" x14ac:dyDescent="0.35">
      <c r="A2559" s="1"/>
      <c r="B2559" s="237"/>
    </row>
    <row r="2560" spans="1:2" x14ac:dyDescent="0.35">
      <c r="A2560" s="1"/>
      <c r="B2560" s="237"/>
    </row>
    <row r="2561" spans="1:2" x14ac:dyDescent="0.35">
      <c r="A2561" s="1"/>
      <c r="B2561" s="237"/>
    </row>
    <row r="2562" spans="1:2" x14ac:dyDescent="0.35">
      <c r="A2562" s="1"/>
      <c r="B2562" s="237"/>
    </row>
    <row r="2563" spans="1:2" x14ac:dyDescent="0.35">
      <c r="A2563" s="1"/>
      <c r="B2563" s="237"/>
    </row>
    <row r="2564" spans="1:2" x14ac:dyDescent="0.35">
      <c r="A2564" s="1"/>
      <c r="B2564" s="237"/>
    </row>
    <row r="2565" spans="1:2" x14ac:dyDescent="0.35">
      <c r="A2565" s="1"/>
      <c r="B2565" s="237"/>
    </row>
    <row r="2566" spans="1:2" x14ac:dyDescent="0.35">
      <c r="A2566" s="1"/>
      <c r="B2566" s="237"/>
    </row>
    <row r="2567" spans="1:2" x14ac:dyDescent="0.35">
      <c r="A2567" s="1"/>
      <c r="B2567" s="237"/>
    </row>
    <row r="2568" spans="1:2" x14ac:dyDescent="0.35">
      <c r="A2568" s="1"/>
      <c r="B2568" s="237"/>
    </row>
    <row r="2569" spans="1:2" x14ac:dyDescent="0.35">
      <c r="A2569" s="1"/>
      <c r="B2569" s="237"/>
    </row>
    <row r="2570" spans="1:2" x14ac:dyDescent="0.35">
      <c r="A2570" s="1"/>
      <c r="B2570" s="237"/>
    </row>
    <row r="2571" spans="1:2" x14ac:dyDescent="0.35">
      <c r="A2571" s="1"/>
      <c r="B2571" s="237"/>
    </row>
    <row r="2572" spans="1:2" x14ac:dyDescent="0.35">
      <c r="A2572" s="1"/>
      <c r="B2572" s="237"/>
    </row>
    <row r="2573" spans="1:2" x14ac:dyDescent="0.35">
      <c r="A2573" s="1"/>
      <c r="B2573" s="237"/>
    </row>
    <row r="2574" spans="1:2" x14ac:dyDescent="0.35">
      <c r="A2574" s="1"/>
      <c r="B2574" s="237"/>
    </row>
    <row r="2575" spans="1:2" x14ac:dyDescent="0.35">
      <c r="A2575" s="1"/>
      <c r="B2575" s="237"/>
    </row>
    <row r="2576" spans="1:2" x14ac:dyDescent="0.35">
      <c r="A2576" s="1"/>
      <c r="B2576" s="237"/>
    </row>
    <row r="2577" spans="1:2" x14ac:dyDescent="0.35">
      <c r="A2577" s="1"/>
      <c r="B2577" s="237"/>
    </row>
    <row r="2578" spans="1:2" x14ac:dyDescent="0.35">
      <c r="A2578" s="1"/>
      <c r="B2578" s="237"/>
    </row>
    <row r="2579" spans="1:2" x14ac:dyDescent="0.35">
      <c r="A2579" s="1"/>
      <c r="B2579" s="237"/>
    </row>
    <row r="2580" spans="1:2" x14ac:dyDescent="0.35">
      <c r="A2580" s="1"/>
      <c r="B2580" s="237"/>
    </row>
    <row r="2581" spans="1:2" x14ac:dyDescent="0.35">
      <c r="A2581" s="1"/>
      <c r="B2581" s="237"/>
    </row>
    <row r="2582" spans="1:2" x14ac:dyDescent="0.35">
      <c r="A2582" s="1"/>
      <c r="B2582" s="237"/>
    </row>
    <row r="2583" spans="1:2" x14ac:dyDescent="0.35">
      <c r="A2583" s="1"/>
      <c r="B2583" s="237"/>
    </row>
    <row r="2584" spans="1:2" x14ac:dyDescent="0.35">
      <c r="A2584" s="1"/>
      <c r="B2584" s="237"/>
    </row>
    <row r="2585" spans="1:2" x14ac:dyDescent="0.35">
      <c r="A2585" s="1"/>
      <c r="B2585" s="237"/>
    </row>
    <row r="2586" spans="1:2" x14ac:dyDescent="0.35">
      <c r="A2586" s="1"/>
      <c r="B2586" s="237"/>
    </row>
    <row r="2587" spans="1:2" x14ac:dyDescent="0.35">
      <c r="A2587" s="1"/>
      <c r="B2587" s="237"/>
    </row>
    <row r="2588" spans="1:2" x14ac:dyDescent="0.35">
      <c r="A2588" s="1"/>
      <c r="B2588" s="237"/>
    </row>
    <row r="2589" spans="1:2" x14ac:dyDescent="0.35">
      <c r="A2589" s="1"/>
      <c r="B2589" s="237"/>
    </row>
    <row r="2590" spans="1:2" x14ac:dyDescent="0.35">
      <c r="A2590" s="1"/>
      <c r="B2590" s="237"/>
    </row>
    <row r="2591" spans="1:2" x14ac:dyDescent="0.35">
      <c r="A2591" s="1"/>
      <c r="B2591" s="237"/>
    </row>
    <row r="2592" spans="1:2" x14ac:dyDescent="0.35">
      <c r="A2592" s="1"/>
      <c r="B2592" s="237"/>
    </row>
    <row r="2593" spans="1:2" x14ac:dyDescent="0.35">
      <c r="A2593" s="1"/>
      <c r="B2593" s="237"/>
    </row>
    <row r="2594" spans="1:2" x14ac:dyDescent="0.35">
      <c r="A2594" s="1"/>
      <c r="B2594" s="237"/>
    </row>
    <row r="2595" spans="1:2" x14ac:dyDescent="0.35">
      <c r="A2595" s="1"/>
      <c r="B2595" s="237"/>
    </row>
    <row r="2596" spans="1:2" x14ac:dyDescent="0.35">
      <c r="A2596" s="1"/>
      <c r="B2596" s="237"/>
    </row>
    <row r="2597" spans="1:2" x14ac:dyDescent="0.35">
      <c r="A2597" s="1"/>
      <c r="B2597" s="237"/>
    </row>
    <row r="2598" spans="1:2" x14ac:dyDescent="0.35">
      <c r="A2598" s="1"/>
      <c r="B2598" s="237"/>
    </row>
    <row r="2599" spans="1:2" x14ac:dyDescent="0.35">
      <c r="A2599" s="1"/>
      <c r="B2599" s="237"/>
    </row>
    <row r="2600" spans="1:2" x14ac:dyDescent="0.35">
      <c r="A2600" s="1"/>
      <c r="B2600" s="237"/>
    </row>
    <row r="2601" spans="1:2" x14ac:dyDescent="0.35">
      <c r="A2601" s="1"/>
      <c r="B2601" s="237"/>
    </row>
    <row r="2602" spans="1:2" x14ac:dyDescent="0.35">
      <c r="A2602" s="1"/>
      <c r="B2602" s="237"/>
    </row>
    <row r="2603" spans="1:2" x14ac:dyDescent="0.35">
      <c r="A2603" s="1"/>
      <c r="B2603" s="237"/>
    </row>
    <row r="2604" spans="1:2" x14ac:dyDescent="0.35">
      <c r="A2604" s="1"/>
      <c r="B2604" s="237"/>
    </row>
    <row r="2605" spans="1:2" x14ac:dyDescent="0.35">
      <c r="A2605" s="1"/>
      <c r="B2605" s="237"/>
    </row>
    <row r="2606" spans="1:2" x14ac:dyDescent="0.35">
      <c r="A2606" s="1"/>
      <c r="B2606" s="237"/>
    </row>
    <row r="2607" spans="1:2" x14ac:dyDescent="0.35">
      <c r="A2607" s="1"/>
      <c r="B2607" s="237"/>
    </row>
    <row r="2608" spans="1:2" x14ac:dyDescent="0.35">
      <c r="A2608" s="1"/>
      <c r="B2608" s="237"/>
    </row>
    <row r="2609" spans="1:2" x14ac:dyDescent="0.35">
      <c r="A2609" s="1"/>
      <c r="B2609" s="237"/>
    </row>
    <row r="2610" spans="1:2" x14ac:dyDescent="0.35">
      <c r="A2610" s="1"/>
      <c r="B2610" s="237"/>
    </row>
    <row r="2611" spans="1:2" x14ac:dyDescent="0.35">
      <c r="A2611" s="1"/>
      <c r="B2611" s="237"/>
    </row>
    <row r="2612" spans="1:2" x14ac:dyDescent="0.35">
      <c r="A2612" s="1"/>
      <c r="B2612" s="237"/>
    </row>
    <row r="2613" spans="1:2" x14ac:dyDescent="0.35">
      <c r="A2613" s="1"/>
      <c r="B2613" s="237"/>
    </row>
    <row r="2614" spans="1:2" x14ac:dyDescent="0.35">
      <c r="A2614" s="1"/>
      <c r="B2614" s="237"/>
    </row>
    <row r="2615" spans="1:2" x14ac:dyDescent="0.35">
      <c r="A2615" s="1"/>
      <c r="B2615" s="237"/>
    </row>
    <row r="2616" spans="1:2" x14ac:dyDescent="0.35">
      <c r="A2616" s="1"/>
      <c r="B2616" s="237"/>
    </row>
    <row r="2617" spans="1:2" x14ac:dyDescent="0.35">
      <c r="A2617" s="1"/>
      <c r="B2617" s="237"/>
    </row>
    <row r="2618" spans="1:2" x14ac:dyDescent="0.35">
      <c r="A2618" s="1"/>
      <c r="B2618" s="237"/>
    </row>
    <row r="2619" spans="1:2" x14ac:dyDescent="0.35">
      <c r="A2619" s="1"/>
      <c r="B2619" s="237"/>
    </row>
    <row r="2620" spans="1:2" x14ac:dyDescent="0.35">
      <c r="A2620" s="1"/>
      <c r="B2620" s="237"/>
    </row>
    <row r="2621" spans="1:2" x14ac:dyDescent="0.35">
      <c r="A2621" s="1"/>
      <c r="B2621" s="237"/>
    </row>
    <row r="2622" spans="1:2" x14ac:dyDescent="0.35">
      <c r="A2622" s="1"/>
      <c r="B2622" s="237"/>
    </row>
    <row r="2623" spans="1:2" x14ac:dyDescent="0.35">
      <c r="A2623" s="1"/>
      <c r="B2623" s="237"/>
    </row>
    <row r="2624" spans="1:2" x14ac:dyDescent="0.35">
      <c r="A2624" s="1"/>
      <c r="B2624" s="237"/>
    </row>
    <row r="2625" spans="1:2" x14ac:dyDescent="0.35">
      <c r="A2625" s="1"/>
      <c r="B2625" s="237"/>
    </row>
    <row r="2626" spans="1:2" x14ac:dyDescent="0.35">
      <c r="A2626" s="1"/>
      <c r="B2626" s="237"/>
    </row>
    <row r="2627" spans="1:2" x14ac:dyDescent="0.35">
      <c r="A2627" s="1"/>
      <c r="B2627" s="237"/>
    </row>
    <row r="2628" spans="1:2" x14ac:dyDescent="0.35">
      <c r="A2628" s="1"/>
      <c r="B2628" s="237"/>
    </row>
    <row r="2629" spans="1:2" x14ac:dyDescent="0.35">
      <c r="A2629" s="1"/>
      <c r="B2629" s="237"/>
    </row>
    <row r="2630" spans="1:2" x14ac:dyDescent="0.35">
      <c r="A2630" s="1"/>
      <c r="B2630" s="237"/>
    </row>
    <row r="2631" spans="1:2" x14ac:dyDescent="0.35">
      <c r="A2631" s="1"/>
      <c r="B2631" s="237"/>
    </row>
    <row r="2632" spans="1:2" x14ac:dyDescent="0.35">
      <c r="A2632" s="1"/>
      <c r="B2632" s="237"/>
    </row>
    <row r="2633" spans="1:2" x14ac:dyDescent="0.35">
      <c r="A2633" s="1"/>
      <c r="B2633" s="237"/>
    </row>
    <row r="2634" spans="1:2" x14ac:dyDescent="0.35">
      <c r="A2634" s="1"/>
      <c r="B2634" s="237"/>
    </row>
    <row r="2635" spans="1:2" x14ac:dyDescent="0.35">
      <c r="A2635" s="1"/>
      <c r="B2635" s="237"/>
    </row>
    <row r="2636" spans="1:2" x14ac:dyDescent="0.35">
      <c r="A2636" s="1"/>
      <c r="B2636" s="237"/>
    </row>
    <row r="2637" spans="1:2" x14ac:dyDescent="0.35">
      <c r="A2637" s="1"/>
      <c r="B2637" s="237"/>
    </row>
    <row r="2638" spans="1:2" x14ac:dyDescent="0.35">
      <c r="A2638" s="1"/>
      <c r="B2638" s="237"/>
    </row>
    <row r="2639" spans="1:2" x14ac:dyDescent="0.35">
      <c r="A2639" s="1"/>
      <c r="B2639" s="237"/>
    </row>
    <row r="2640" spans="1:2" x14ac:dyDescent="0.35">
      <c r="A2640" s="1"/>
      <c r="B2640" s="237"/>
    </row>
    <row r="2641" spans="1:2" x14ac:dyDescent="0.35">
      <c r="A2641" s="1"/>
      <c r="B2641" s="237"/>
    </row>
    <row r="2642" spans="1:2" x14ac:dyDescent="0.35">
      <c r="A2642" s="1"/>
      <c r="B2642" s="237"/>
    </row>
    <row r="2643" spans="1:2" x14ac:dyDescent="0.35">
      <c r="A2643" s="1"/>
      <c r="B2643" s="237"/>
    </row>
    <row r="2644" spans="1:2" x14ac:dyDescent="0.35">
      <c r="A2644" s="1"/>
      <c r="B2644" s="237"/>
    </row>
    <row r="2645" spans="1:2" x14ac:dyDescent="0.35">
      <c r="A2645" s="1"/>
      <c r="B2645" s="237"/>
    </row>
    <row r="2646" spans="1:2" x14ac:dyDescent="0.35">
      <c r="A2646" s="1"/>
      <c r="B2646" s="237"/>
    </row>
    <row r="2647" spans="1:2" x14ac:dyDescent="0.35">
      <c r="A2647" s="1"/>
      <c r="B2647" s="237"/>
    </row>
    <row r="2648" spans="1:2" x14ac:dyDescent="0.35">
      <c r="A2648" s="1"/>
      <c r="B2648" s="237"/>
    </row>
    <row r="2649" spans="1:2" x14ac:dyDescent="0.35">
      <c r="A2649" s="1"/>
      <c r="B2649" s="237"/>
    </row>
    <row r="2650" spans="1:2" x14ac:dyDescent="0.35">
      <c r="A2650" s="1"/>
      <c r="B2650" s="237"/>
    </row>
    <row r="2651" spans="1:2" x14ac:dyDescent="0.35">
      <c r="A2651" s="1"/>
      <c r="B2651" s="237"/>
    </row>
    <row r="2652" spans="1:2" x14ac:dyDescent="0.35">
      <c r="A2652" s="1"/>
      <c r="B2652" s="237"/>
    </row>
    <row r="2653" spans="1:2" x14ac:dyDescent="0.35">
      <c r="A2653" s="1"/>
      <c r="B2653" s="237"/>
    </row>
    <row r="2654" spans="1:2" x14ac:dyDescent="0.35">
      <c r="A2654" s="1"/>
      <c r="B2654" s="237"/>
    </row>
    <row r="2655" spans="1:2" x14ac:dyDescent="0.35">
      <c r="A2655" s="1"/>
      <c r="B2655" s="237"/>
    </row>
    <row r="2656" spans="1:2" x14ac:dyDescent="0.35">
      <c r="A2656" s="1"/>
      <c r="B2656" s="237"/>
    </row>
    <row r="2657" spans="1:2" x14ac:dyDescent="0.35">
      <c r="A2657" s="1"/>
      <c r="B2657" s="237"/>
    </row>
    <row r="2658" spans="1:2" x14ac:dyDescent="0.35">
      <c r="A2658" s="1"/>
      <c r="B2658" s="237"/>
    </row>
    <row r="2659" spans="1:2" x14ac:dyDescent="0.35">
      <c r="A2659" s="1"/>
      <c r="B2659" s="237"/>
    </row>
    <row r="2660" spans="1:2" x14ac:dyDescent="0.35">
      <c r="A2660" s="1"/>
      <c r="B2660" s="237"/>
    </row>
    <row r="2661" spans="1:2" x14ac:dyDescent="0.35">
      <c r="A2661" s="1"/>
      <c r="B2661" s="237"/>
    </row>
    <row r="2662" spans="1:2" x14ac:dyDescent="0.35">
      <c r="A2662" s="1"/>
      <c r="B2662" s="237"/>
    </row>
    <row r="2663" spans="1:2" x14ac:dyDescent="0.35">
      <c r="A2663" s="1"/>
      <c r="B2663" s="237"/>
    </row>
    <row r="2664" spans="1:2" x14ac:dyDescent="0.35">
      <c r="A2664" s="1"/>
      <c r="B2664" s="237"/>
    </row>
    <row r="2665" spans="1:2" x14ac:dyDescent="0.35">
      <c r="A2665" s="1"/>
      <c r="B2665" s="237"/>
    </row>
    <row r="2666" spans="1:2" x14ac:dyDescent="0.35">
      <c r="A2666" s="1"/>
      <c r="B2666" s="237"/>
    </row>
    <row r="2667" spans="1:2" x14ac:dyDescent="0.35">
      <c r="A2667" s="1"/>
      <c r="B2667" s="237"/>
    </row>
    <row r="2668" spans="1:2" x14ac:dyDescent="0.35">
      <c r="A2668" s="1"/>
      <c r="B2668" s="237"/>
    </row>
    <row r="2669" spans="1:2" x14ac:dyDescent="0.35">
      <c r="A2669" s="1"/>
      <c r="B2669" s="237"/>
    </row>
    <row r="2670" spans="1:2" x14ac:dyDescent="0.35">
      <c r="A2670" s="1"/>
      <c r="B2670" s="237"/>
    </row>
    <row r="2671" spans="1:2" x14ac:dyDescent="0.35">
      <c r="A2671" s="1"/>
      <c r="B2671" s="237"/>
    </row>
    <row r="2672" spans="1:2" x14ac:dyDescent="0.35">
      <c r="A2672" s="1"/>
      <c r="B2672" s="237"/>
    </row>
    <row r="2673" spans="1:2" x14ac:dyDescent="0.35">
      <c r="A2673" s="1"/>
      <c r="B2673" s="237"/>
    </row>
    <row r="2674" spans="1:2" x14ac:dyDescent="0.35">
      <c r="A2674" s="1"/>
      <c r="B2674" s="237"/>
    </row>
    <row r="2675" spans="1:2" x14ac:dyDescent="0.35">
      <c r="A2675" s="1"/>
      <c r="B2675" s="237"/>
    </row>
    <row r="2676" spans="1:2" x14ac:dyDescent="0.35">
      <c r="A2676" s="1"/>
      <c r="B2676" s="237"/>
    </row>
    <row r="2677" spans="1:2" x14ac:dyDescent="0.35">
      <c r="A2677" s="1"/>
      <c r="B2677" s="237"/>
    </row>
    <row r="2678" spans="1:2" x14ac:dyDescent="0.35">
      <c r="A2678" s="1"/>
      <c r="B2678" s="237"/>
    </row>
    <row r="2679" spans="1:2" x14ac:dyDescent="0.35">
      <c r="A2679" s="1"/>
      <c r="B2679" s="237"/>
    </row>
    <row r="2680" spans="1:2" x14ac:dyDescent="0.35">
      <c r="A2680" s="1"/>
      <c r="B2680" s="237"/>
    </row>
    <row r="2681" spans="1:2" x14ac:dyDescent="0.35">
      <c r="A2681" s="1"/>
      <c r="B2681" s="237"/>
    </row>
    <row r="2682" spans="1:2" x14ac:dyDescent="0.35">
      <c r="A2682" s="1"/>
      <c r="B2682" s="237"/>
    </row>
    <row r="2683" spans="1:2" x14ac:dyDescent="0.35">
      <c r="A2683" s="1"/>
      <c r="B2683" s="237"/>
    </row>
    <row r="2684" spans="1:2" x14ac:dyDescent="0.35">
      <c r="A2684" s="1"/>
      <c r="B2684" s="237"/>
    </row>
    <row r="2685" spans="1:2" x14ac:dyDescent="0.35">
      <c r="A2685" s="1"/>
      <c r="B2685" s="237"/>
    </row>
    <row r="2686" spans="1:2" x14ac:dyDescent="0.35">
      <c r="A2686" s="1"/>
      <c r="B2686" s="237"/>
    </row>
    <row r="2687" spans="1:2" x14ac:dyDescent="0.35">
      <c r="A2687" s="1"/>
      <c r="B2687" s="237"/>
    </row>
    <row r="2688" spans="1:2" x14ac:dyDescent="0.35">
      <c r="A2688" s="1"/>
      <c r="B2688" s="237"/>
    </row>
    <row r="2689" spans="1:2" x14ac:dyDescent="0.35">
      <c r="A2689" s="1"/>
      <c r="B2689" s="237"/>
    </row>
    <row r="2690" spans="1:2" x14ac:dyDescent="0.35">
      <c r="A2690" s="1"/>
      <c r="B2690" s="237"/>
    </row>
    <row r="2691" spans="1:2" x14ac:dyDescent="0.35">
      <c r="A2691" s="1"/>
      <c r="B2691" s="237"/>
    </row>
    <row r="2692" spans="1:2" x14ac:dyDescent="0.35">
      <c r="A2692" s="1"/>
      <c r="B2692" s="237"/>
    </row>
    <row r="2693" spans="1:2" x14ac:dyDescent="0.35">
      <c r="A2693" s="1"/>
      <c r="B2693" s="237"/>
    </row>
    <row r="2694" spans="1:2" x14ac:dyDescent="0.35">
      <c r="A2694" s="1"/>
      <c r="B2694" s="237"/>
    </row>
    <row r="2695" spans="1:2" x14ac:dyDescent="0.35">
      <c r="A2695" s="1"/>
      <c r="B2695" s="237"/>
    </row>
    <row r="2696" spans="1:2" x14ac:dyDescent="0.35">
      <c r="A2696" s="1"/>
      <c r="B2696" s="237"/>
    </row>
    <row r="2697" spans="1:2" x14ac:dyDescent="0.35">
      <c r="A2697" s="1"/>
      <c r="B2697" s="237"/>
    </row>
    <row r="2698" spans="1:2" x14ac:dyDescent="0.35">
      <c r="A2698" s="1"/>
      <c r="B2698" s="237"/>
    </row>
    <row r="2699" spans="1:2" x14ac:dyDescent="0.35">
      <c r="A2699" s="1"/>
      <c r="B2699" s="237"/>
    </row>
    <row r="2700" spans="1:2" x14ac:dyDescent="0.35">
      <c r="A2700" s="1"/>
      <c r="B2700" s="237"/>
    </row>
    <row r="2701" spans="1:2" x14ac:dyDescent="0.35">
      <c r="A2701" s="1"/>
      <c r="B2701" s="237"/>
    </row>
    <row r="2702" spans="1:2" x14ac:dyDescent="0.35">
      <c r="A2702" s="1"/>
      <c r="B2702" s="237"/>
    </row>
    <row r="2703" spans="1:2" x14ac:dyDescent="0.35">
      <c r="A2703" s="1"/>
      <c r="B2703" s="237"/>
    </row>
    <row r="2704" spans="1:2" x14ac:dyDescent="0.35">
      <c r="A2704" s="1"/>
      <c r="B2704" s="237"/>
    </row>
    <row r="2705" spans="1:2" x14ac:dyDescent="0.35">
      <c r="A2705" s="1"/>
      <c r="B2705" s="237"/>
    </row>
    <row r="2706" spans="1:2" x14ac:dyDescent="0.35">
      <c r="A2706" s="1"/>
      <c r="B2706" s="237"/>
    </row>
    <row r="2707" spans="1:2" x14ac:dyDescent="0.35">
      <c r="A2707" s="1"/>
      <c r="B2707" s="237"/>
    </row>
    <row r="2708" spans="1:2" x14ac:dyDescent="0.35">
      <c r="A2708" s="1"/>
      <c r="B2708" s="237"/>
    </row>
    <row r="2709" spans="1:2" x14ac:dyDescent="0.35">
      <c r="A2709" s="1"/>
      <c r="B2709" s="237"/>
    </row>
    <row r="2710" spans="1:2" x14ac:dyDescent="0.35">
      <c r="A2710" s="1"/>
      <c r="B2710" s="237"/>
    </row>
    <row r="2711" spans="1:2" x14ac:dyDescent="0.35">
      <c r="A2711" s="1"/>
      <c r="B2711" s="237"/>
    </row>
    <row r="2712" spans="1:2" x14ac:dyDescent="0.35">
      <c r="A2712" s="1"/>
      <c r="B2712" s="237"/>
    </row>
    <row r="2713" spans="1:2" x14ac:dyDescent="0.35">
      <c r="A2713" s="1"/>
      <c r="B2713" s="237"/>
    </row>
    <row r="2714" spans="1:2" x14ac:dyDescent="0.35">
      <c r="A2714" s="1"/>
      <c r="B2714" s="237"/>
    </row>
    <row r="2715" spans="1:2" x14ac:dyDescent="0.35">
      <c r="A2715" s="1"/>
      <c r="B2715" s="237"/>
    </row>
    <row r="2716" spans="1:2" x14ac:dyDescent="0.35">
      <c r="A2716" s="1"/>
      <c r="B2716" s="237"/>
    </row>
    <row r="2717" spans="1:2" x14ac:dyDescent="0.35">
      <c r="A2717" s="1"/>
      <c r="B2717" s="237"/>
    </row>
    <row r="2718" spans="1:2" x14ac:dyDescent="0.35">
      <c r="A2718" s="1"/>
      <c r="B2718" s="237"/>
    </row>
    <row r="2719" spans="1:2" x14ac:dyDescent="0.35">
      <c r="A2719" s="1"/>
      <c r="B2719" s="237"/>
    </row>
    <row r="2720" spans="1:2" x14ac:dyDescent="0.35">
      <c r="A2720" s="1"/>
      <c r="B2720" s="237"/>
    </row>
    <row r="2721" spans="1:2" x14ac:dyDescent="0.35">
      <c r="A2721" s="1"/>
      <c r="B2721" s="237"/>
    </row>
    <row r="2722" spans="1:2" x14ac:dyDescent="0.35">
      <c r="A2722" s="1"/>
      <c r="B2722" s="237"/>
    </row>
    <row r="2723" spans="1:2" x14ac:dyDescent="0.35">
      <c r="A2723" s="1"/>
      <c r="B2723" s="237"/>
    </row>
    <row r="2724" spans="1:2" x14ac:dyDescent="0.35">
      <c r="A2724" s="1"/>
      <c r="B2724" s="237"/>
    </row>
    <row r="2725" spans="1:2" x14ac:dyDescent="0.35">
      <c r="A2725" s="1"/>
      <c r="B2725" s="237"/>
    </row>
    <row r="2726" spans="1:2" x14ac:dyDescent="0.35">
      <c r="A2726" s="1"/>
      <c r="B2726" s="237"/>
    </row>
    <row r="2727" spans="1:2" x14ac:dyDescent="0.35">
      <c r="A2727" s="1"/>
      <c r="B2727" s="237"/>
    </row>
    <row r="2728" spans="1:2" x14ac:dyDescent="0.35">
      <c r="A2728" s="1"/>
      <c r="B2728" s="237"/>
    </row>
    <row r="2729" spans="1:2" x14ac:dyDescent="0.35">
      <c r="A2729" s="1"/>
      <c r="B2729" s="237"/>
    </row>
    <row r="2730" spans="1:2" x14ac:dyDescent="0.35">
      <c r="A2730" s="1"/>
      <c r="B2730" s="237"/>
    </row>
    <row r="2731" spans="1:2" x14ac:dyDescent="0.35">
      <c r="A2731" s="1"/>
      <c r="B2731" s="237"/>
    </row>
    <row r="2732" spans="1:2" x14ac:dyDescent="0.35">
      <c r="A2732" s="1"/>
      <c r="B2732" s="237"/>
    </row>
    <row r="2733" spans="1:2" x14ac:dyDescent="0.35">
      <c r="A2733" s="1"/>
      <c r="B2733" s="237"/>
    </row>
    <row r="2734" spans="1:2" x14ac:dyDescent="0.35">
      <c r="A2734" s="1"/>
      <c r="B2734" s="237"/>
    </row>
    <row r="2735" spans="1:2" x14ac:dyDescent="0.35">
      <c r="A2735" s="1"/>
      <c r="B2735" s="237"/>
    </row>
    <row r="2736" spans="1:2" x14ac:dyDescent="0.35">
      <c r="A2736" s="1"/>
      <c r="B2736" s="237"/>
    </row>
    <row r="2737" spans="1:2" x14ac:dyDescent="0.35">
      <c r="A2737" s="1"/>
      <c r="B2737" s="237"/>
    </row>
    <row r="2738" spans="1:2" x14ac:dyDescent="0.35">
      <c r="A2738" s="1"/>
      <c r="B2738" s="237"/>
    </row>
    <row r="2739" spans="1:2" x14ac:dyDescent="0.35">
      <c r="A2739" s="1"/>
      <c r="B2739" s="237"/>
    </row>
    <row r="2740" spans="1:2" x14ac:dyDescent="0.35">
      <c r="A2740" s="1"/>
      <c r="B2740" s="237"/>
    </row>
    <row r="2741" spans="1:2" x14ac:dyDescent="0.35">
      <c r="A2741" s="1"/>
      <c r="B2741" s="237"/>
    </row>
    <row r="2742" spans="1:2" x14ac:dyDescent="0.35">
      <c r="A2742" s="1"/>
      <c r="B2742" s="237"/>
    </row>
    <row r="2743" spans="1:2" x14ac:dyDescent="0.35">
      <c r="A2743" s="1"/>
      <c r="B2743" s="237"/>
    </row>
    <row r="2744" spans="1:2" x14ac:dyDescent="0.35">
      <c r="A2744" s="1"/>
      <c r="B2744" s="237"/>
    </row>
    <row r="2745" spans="1:2" x14ac:dyDescent="0.35">
      <c r="A2745" s="1"/>
      <c r="B2745" s="237"/>
    </row>
    <row r="2746" spans="1:2" x14ac:dyDescent="0.35">
      <c r="A2746" s="1"/>
      <c r="B2746" s="237"/>
    </row>
    <row r="2747" spans="1:2" x14ac:dyDescent="0.35">
      <c r="A2747" s="1"/>
      <c r="B2747" s="237"/>
    </row>
    <row r="2748" spans="1:2" x14ac:dyDescent="0.35">
      <c r="A2748" s="1"/>
      <c r="B2748" s="237"/>
    </row>
    <row r="2749" spans="1:2" x14ac:dyDescent="0.35">
      <c r="A2749" s="1"/>
      <c r="B2749" s="237"/>
    </row>
    <row r="2750" spans="1:2" x14ac:dyDescent="0.35">
      <c r="A2750" s="1"/>
      <c r="B2750" s="237"/>
    </row>
    <row r="2751" spans="1:2" x14ac:dyDescent="0.35">
      <c r="A2751" s="1"/>
      <c r="B2751" s="237"/>
    </row>
    <row r="2752" spans="1:2" x14ac:dyDescent="0.35">
      <c r="A2752" s="1"/>
      <c r="B2752" s="237"/>
    </row>
    <row r="2753" spans="1:2" x14ac:dyDescent="0.35">
      <c r="A2753" s="1"/>
      <c r="B2753" s="237"/>
    </row>
    <row r="2754" spans="1:2" x14ac:dyDescent="0.35">
      <c r="A2754" s="1"/>
      <c r="B2754" s="237"/>
    </row>
    <row r="2755" spans="1:2" x14ac:dyDescent="0.35">
      <c r="A2755" s="1"/>
      <c r="B2755" s="237"/>
    </row>
    <row r="2756" spans="1:2" x14ac:dyDescent="0.35">
      <c r="A2756" s="1"/>
      <c r="B2756" s="237"/>
    </row>
    <row r="2757" spans="1:2" x14ac:dyDescent="0.35">
      <c r="A2757" s="1"/>
      <c r="B2757" s="237"/>
    </row>
    <row r="2758" spans="1:2" x14ac:dyDescent="0.35">
      <c r="A2758" s="1"/>
      <c r="B2758" s="237"/>
    </row>
    <row r="2759" spans="1:2" x14ac:dyDescent="0.35">
      <c r="A2759" s="1"/>
      <c r="B2759" s="237"/>
    </row>
    <row r="2760" spans="1:2" x14ac:dyDescent="0.35">
      <c r="A2760" s="1"/>
      <c r="B2760" s="237"/>
    </row>
    <row r="2761" spans="1:2" x14ac:dyDescent="0.35">
      <c r="A2761" s="1"/>
      <c r="B2761" s="237"/>
    </row>
    <row r="2762" spans="1:2" x14ac:dyDescent="0.35">
      <c r="A2762" s="1"/>
      <c r="B2762" s="237"/>
    </row>
    <row r="2763" spans="1:2" x14ac:dyDescent="0.35">
      <c r="A2763" s="1"/>
      <c r="B2763" s="237"/>
    </row>
    <row r="2764" spans="1:2" x14ac:dyDescent="0.35">
      <c r="A2764" s="1"/>
      <c r="B2764" s="237"/>
    </row>
    <row r="2765" spans="1:2" x14ac:dyDescent="0.35">
      <c r="A2765" s="1"/>
      <c r="B2765" s="237"/>
    </row>
    <row r="2766" spans="1:2" x14ac:dyDescent="0.35">
      <c r="A2766" s="1"/>
      <c r="B2766" s="237"/>
    </row>
    <row r="2767" spans="1:2" x14ac:dyDescent="0.35">
      <c r="A2767" s="1"/>
      <c r="B2767" s="237"/>
    </row>
    <row r="2768" spans="1:2" x14ac:dyDescent="0.35">
      <c r="A2768" s="1"/>
      <c r="B2768" s="237"/>
    </row>
    <row r="2769" spans="1:2" x14ac:dyDescent="0.35">
      <c r="A2769" s="1"/>
      <c r="B2769" s="237"/>
    </row>
    <row r="2770" spans="1:2" x14ac:dyDescent="0.35">
      <c r="A2770" s="1"/>
      <c r="B2770" s="237"/>
    </row>
    <row r="2771" spans="1:2" x14ac:dyDescent="0.35">
      <c r="A2771" s="1"/>
      <c r="B2771" s="237"/>
    </row>
    <row r="2772" spans="1:2" x14ac:dyDescent="0.35">
      <c r="A2772" s="1"/>
      <c r="B2772" s="237"/>
    </row>
    <row r="2773" spans="1:2" x14ac:dyDescent="0.35">
      <c r="A2773" s="1"/>
      <c r="B2773" s="237"/>
    </row>
    <row r="2774" spans="1:2" x14ac:dyDescent="0.35">
      <c r="A2774" s="1"/>
      <c r="B2774" s="237"/>
    </row>
    <row r="2775" spans="1:2" x14ac:dyDescent="0.35">
      <c r="A2775" s="1"/>
      <c r="B2775" s="237"/>
    </row>
    <row r="2776" spans="1:2" x14ac:dyDescent="0.35">
      <c r="A2776" s="1"/>
      <c r="B2776" s="237"/>
    </row>
    <row r="2777" spans="1:2" x14ac:dyDescent="0.35">
      <c r="A2777" s="1"/>
      <c r="B2777" s="237"/>
    </row>
    <row r="2778" spans="1:2" x14ac:dyDescent="0.35">
      <c r="A2778" s="1"/>
      <c r="B2778" s="237"/>
    </row>
    <row r="2779" spans="1:2" x14ac:dyDescent="0.35">
      <c r="A2779" s="1"/>
      <c r="B2779" s="237"/>
    </row>
    <row r="2780" spans="1:2" x14ac:dyDescent="0.35">
      <c r="A2780" s="1"/>
      <c r="B2780" s="237"/>
    </row>
    <row r="2781" spans="1:2" x14ac:dyDescent="0.35">
      <c r="A2781" s="1"/>
      <c r="B2781" s="237"/>
    </row>
    <row r="2782" spans="1:2" x14ac:dyDescent="0.35">
      <c r="A2782" s="1"/>
      <c r="B2782" s="237"/>
    </row>
    <row r="2783" spans="1:2" x14ac:dyDescent="0.35">
      <c r="A2783" s="1"/>
      <c r="B2783" s="237"/>
    </row>
    <row r="2784" spans="1:2" x14ac:dyDescent="0.35">
      <c r="A2784" s="1"/>
      <c r="B2784" s="237"/>
    </row>
    <row r="2785" spans="1:2" x14ac:dyDescent="0.35">
      <c r="A2785" s="1"/>
      <c r="B2785" s="237"/>
    </row>
    <row r="2786" spans="1:2" x14ac:dyDescent="0.35">
      <c r="A2786" s="1"/>
      <c r="B2786" s="237"/>
    </row>
    <row r="2787" spans="1:2" x14ac:dyDescent="0.35">
      <c r="A2787" s="1"/>
      <c r="B2787" s="237"/>
    </row>
    <row r="2788" spans="1:2" x14ac:dyDescent="0.35">
      <c r="A2788" s="1"/>
      <c r="B2788" s="237"/>
    </row>
    <row r="2789" spans="1:2" x14ac:dyDescent="0.35">
      <c r="A2789" s="1"/>
      <c r="B2789" s="237"/>
    </row>
    <row r="2790" spans="1:2" x14ac:dyDescent="0.35">
      <c r="A2790" s="1"/>
      <c r="B2790" s="237"/>
    </row>
    <row r="2791" spans="1:2" x14ac:dyDescent="0.35">
      <c r="A2791" s="1"/>
      <c r="B2791" s="237"/>
    </row>
    <row r="2792" spans="1:2" x14ac:dyDescent="0.35">
      <c r="A2792" s="1"/>
      <c r="B2792" s="237"/>
    </row>
    <row r="2793" spans="1:2" x14ac:dyDescent="0.35">
      <c r="A2793" s="1"/>
      <c r="B2793" s="237"/>
    </row>
    <row r="2794" spans="1:2" x14ac:dyDescent="0.35">
      <c r="A2794" s="1"/>
      <c r="B2794" s="237"/>
    </row>
    <row r="2795" spans="1:2" x14ac:dyDescent="0.35">
      <c r="A2795" s="1"/>
      <c r="B2795" s="237"/>
    </row>
    <row r="2796" spans="1:2" x14ac:dyDescent="0.35">
      <c r="A2796" s="1"/>
      <c r="B2796" s="237"/>
    </row>
    <row r="2797" spans="1:2" x14ac:dyDescent="0.35">
      <c r="A2797" s="1"/>
      <c r="B2797" s="237"/>
    </row>
    <row r="2798" spans="1:2" x14ac:dyDescent="0.35">
      <c r="A2798" s="1"/>
      <c r="B2798" s="237"/>
    </row>
    <row r="2799" spans="1:2" x14ac:dyDescent="0.35">
      <c r="A2799" s="1"/>
      <c r="B2799" s="237"/>
    </row>
    <row r="2800" spans="1:2" x14ac:dyDescent="0.35">
      <c r="A2800" s="1"/>
      <c r="B2800" s="237"/>
    </row>
    <row r="2801" spans="1:2" x14ac:dyDescent="0.35">
      <c r="A2801" s="1"/>
      <c r="B2801" s="237"/>
    </row>
    <row r="2802" spans="1:2" x14ac:dyDescent="0.35">
      <c r="A2802" s="1"/>
      <c r="B2802" s="237"/>
    </row>
    <row r="2803" spans="1:2" x14ac:dyDescent="0.35">
      <c r="A2803" s="1"/>
      <c r="B2803" s="237"/>
    </row>
    <row r="2804" spans="1:2" x14ac:dyDescent="0.35">
      <c r="A2804" s="1"/>
      <c r="B2804" s="237"/>
    </row>
    <row r="2805" spans="1:2" x14ac:dyDescent="0.35">
      <c r="A2805" s="1"/>
      <c r="B2805" s="237"/>
    </row>
    <row r="2806" spans="1:2" x14ac:dyDescent="0.35">
      <c r="A2806" s="1"/>
      <c r="B2806" s="237"/>
    </row>
    <row r="2807" spans="1:2" x14ac:dyDescent="0.35">
      <c r="A2807" s="1"/>
      <c r="B2807" s="237"/>
    </row>
    <row r="2808" spans="1:2" x14ac:dyDescent="0.35">
      <c r="A2808" s="1"/>
      <c r="B2808" s="237"/>
    </row>
    <row r="2809" spans="1:2" x14ac:dyDescent="0.35">
      <c r="A2809" s="1"/>
      <c r="B2809" s="237"/>
    </row>
    <row r="2810" spans="1:2" x14ac:dyDescent="0.35">
      <c r="A2810" s="1"/>
      <c r="B2810" s="237"/>
    </row>
    <row r="2811" spans="1:2" x14ac:dyDescent="0.35">
      <c r="A2811" s="1"/>
      <c r="B2811" s="237"/>
    </row>
    <row r="2812" spans="1:2" x14ac:dyDescent="0.35">
      <c r="A2812" s="1"/>
      <c r="B2812" s="237"/>
    </row>
    <row r="2813" spans="1:2" x14ac:dyDescent="0.35">
      <c r="A2813" s="1"/>
      <c r="B2813" s="237"/>
    </row>
    <row r="2814" spans="1:2" x14ac:dyDescent="0.35">
      <c r="A2814" s="1"/>
      <c r="B2814" s="237"/>
    </row>
    <row r="2815" spans="1:2" x14ac:dyDescent="0.35">
      <c r="A2815" s="1"/>
      <c r="B2815" s="237"/>
    </row>
    <row r="2816" spans="1:2" x14ac:dyDescent="0.35">
      <c r="A2816" s="1"/>
      <c r="B2816" s="237"/>
    </row>
    <row r="2817" spans="1:2" x14ac:dyDescent="0.35">
      <c r="A2817" s="1"/>
      <c r="B2817" s="237"/>
    </row>
    <row r="2818" spans="1:2" x14ac:dyDescent="0.35">
      <c r="A2818" s="1"/>
      <c r="B2818" s="237"/>
    </row>
    <row r="2819" spans="1:2" x14ac:dyDescent="0.35">
      <c r="A2819" s="1"/>
      <c r="B2819" s="237"/>
    </row>
    <row r="2820" spans="1:2" x14ac:dyDescent="0.35">
      <c r="A2820" s="1"/>
      <c r="B2820" s="237"/>
    </row>
    <row r="2821" spans="1:2" x14ac:dyDescent="0.35">
      <c r="A2821" s="1"/>
      <c r="B2821" s="237"/>
    </row>
    <row r="2822" spans="1:2" x14ac:dyDescent="0.35">
      <c r="A2822" s="1"/>
      <c r="B2822" s="237"/>
    </row>
    <row r="2823" spans="1:2" x14ac:dyDescent="0.35">
      <c r="A2823" s="1"/>
      <c r="B2823" s="237"/>
    </row>
    <row r="2824" spans="1:2" x14ac:dyDescent="0.35">
      <c r="A2824" s="1"/>
      <c r="B2824" s="237"/>
    </row>
    <row r="2825" spans="1:2" x14ac:dyDescent="0.35">
      <c r="A2825" s="1"/>
      <c r="B2825" s="237"/>
    </row>
    <row r="2826" spans="1:2" x14ac:dyDescent="0.35">
      <c r="A2826" s="1"/>
      <c r="B2826" s="237"/>
    </row>
    <row r="2827" spans="1:2" x14ac:dyDescent="0.35">
      <c r="A2827" s="1"/>
      <c r="B2827" s="237"/>
    </row>
    <row r="2828" spans="1:2" x14ac:dyDescent="0.35">
      <c r="A2828" s="1"/>
      <c r="B2828" s="237"/>
    </row>
    <row r="2829" spans="1:2" x14ac:dyDescent="0.35">
      <c r="A2829" s="1"/>
      <c r="B2829" s="237"/>
    </row>
    <row r="2830" spans="1:2" x14ac:dyDescent="0.35">
      <c r="A2830" s="1"/>
      <c r="B2830" s="237"/>
    </row>
    <row r="2831" spans="1:2" x14ac:dyDescent="0.35">
      <c r="A2831" s="1"/>
      <c r="B2831" s="237"/>
    </row>
    <row r="2832" spans="1:2" x14ac:dyDescent="0.35">
      <c r="A2832" s="1"/>
      <c r="B2832" s="237"/>
    </row>
    <row r="2833" spans="1:2" x14ac:dyDescent="0.35">
      <c r="A2833" s="1"/>
      <c r="B2833" s="237"/>
    </row>
    <row r="2834" spans="1:2" x14ac:dyDescent="0.35">
      <c r="A2834" s="1"/>
      <c r="B2834" s="237"/>
    </row>
    <row r="2835" spans="1:2" x14ac:dyDescent="0.35">
      <c r="A2835" s="1"/>
      <c r="B2835" s="237"/>
    </row>
    <row r="2836" spans="1:2" x14ac:dyDescent="0.35">
      <c r="A2836" s="1"/>
      <c r="B2836" s="237"/>
    </row>
    <row r="2837" spans="1:2" x14ac:dyDescent="0.35">
      <c r="A2837" s="1"/>
      <c r="B2837" s="237"/>
    </row>
    <row r="2838" spans="1:2" x14ac:dyDescent="0.35">
      <c r="A2838" s="1"/>
      <c r="B2838" s="237"/>
    </row>
    <row r="2839" spans="1:2" x14ac:dyDescent="0.35">
      <c r="A2839" s="1"/>
      <c r="B2839" s="237"/>
    </row>
    <row r="2840" spans="1:2" x14ac:dyDescent="0.35">
      <c r="A2840" s="1"/>
      <c r="B2840" s="237"/>
    </row>
    <row r="2841" spans="1:2" x14ac:dyDescent="0.35">
      <c r="A2841" s="1"/>
      <c r="B2841" s="237"/>
    </row>
    <row r="2842" spans="1:2" x14ac:dyDescent="0.35">
      <c r="A2842" s="1"/>
      <c r="B2842" s="237"/>
    </row>
    <row r="2843" spans="1:2" x14ac:dyDescent="0.35">
      <c r="A2843" s="1"/>
      <c r="B2843" s="237"/>
    </row>
    <row r="2844" spans="1:2" x14ac:dyDescent="0.35">
      <c r="A2844" s="1"/>
      <c r="B2844" s="237"/>
    </row>
    <row r="2845" spans="1:2" x14ac:dyDescent="0.35">
      <c r="A2845" s="1"/>
      <c r="B2845" s="237"/>
    </row>
    <row r="2846" spans="1:2" x14ac:dyDescent="0.35">
      <c r="A2846" s="1"/>
      <c r="B2846" s="237"/>
    </row>
    <row r="2847" spans="1:2" x14ac:dyDescent="0.35">
      <c r="A2847" s="1"/>
      <c r="B2847" s="237"/>
    </row>
    <row r="2848" spans="1:2" x14ac:dyDescent="0.35">
      <c r="A2848" s="1"/>
      <c r="B2848" s="237"/>
    </row>
    <row r="2849" spans="1:2" x14ac:dyDescent="0.35">
      <c r="A2849" s="1"/>
      <c r="B2849" s="237"/>
    </row>
    <row r="2850" spans="1:2" x14ac:dyDescent="0.35">
      <c r="A2850" s="1"/>
      <c r="B2850" s="237"/>
    </row>
    <row r="2851" spans="1:2" x14ac:dyDescent="0.35">
      <c r="A2851" s="1"/>
      <c r="B2851" s="237"/>
    </row>
    <row r="2852" spans="1:2" x14ac:dyDescent="0.35">
      <c r="A2852" s="1"/>
      <c r="B2852" s="237"/>
    </row>
    <row r="2853" spans="1:2" x14ac:dyDescent="0.35">
      <c r="A2853" s="1"/>
      <c r="B2853" s="237"/>
    </row>
    <row r="2854" spans="1:2" x14ac:dyDescent="0.35">
      <c r="A2854" s="1"/>
      <c r="B2854" s="237"/>
    </row>
    <row r="2855" spans="1:2" x14ac:dyDescent="0.35">
      <c r="A2855" s="1"/>
      <c r="B2855" s="237"/>
    </row>
    <row r="2856" spans="1:2" x14ac:dyDescent="0.35">
      <c r="A2856" s="1"/>
      <c r="B2856" s="237"/>
    </row>
    <row r="2857" spans="1:2" x14ac:dyDescent="0.35">
      <c r="A2857" s="1"/>
      <c r="B2857" s="237"/>
    </row>
    <row r="2858" spans="1:2" x14ac:dyDescent="0.35">
      <c r="A2858" s="1"/>
      <c r="B2858" s="237"/>
    </row>
    <row r="2859" spans="1:2" x14ac:dyDescent="0.35">
      <c r="A2859" s="1"/>
      <c r="B2859" s="237"/>
    </row>
    <row r="2860" spans="1:2" x14ac:dyDescent="0.35">
      <c r="A2860" s="1"/>
      <c r="B2860" s="237"/>
    </row>
    <row r="2861" spans="1:2" x14ac:dyDescent="0.35">
      <c r="A2861" s="1"/>
      <c r="B2861" s="237"/>
    </row>
    <row r="2862" spans="1:2" x14ac:dyDescent="0.35">
      <c r="A2862" s="1"/>
      <c r="B2862" s="237"/>
    </row>
    <row r="2863" spans="1:2" x14ac:dyDescent="0.35">
      <c r="A2863" s="1"/>
      <c r="B2863" s="237"/>
    </row>
    <row r="2864" spans="1:2" x14ac:dyDescent="0.35">
      <c r="A2864" s="1"/>
      <c r="B2864" s="237"/>
    </row>
    <row r="2865" spans="1:2" x14ac:dyDescent="0.35">
      <c r="A2865" s="1"/>
      <c r="B2865" s="237"/>
    </row>
    <row r="2866" spans="1:2" x14ac:dyDescent="0.35">
      <c r="A2866" s="1"/>
      <c r="B2866" s="237"/>
    </row>
    <row r="2867" spans="1:2" x14ac:dyDescent="0.35">
      <c r="A2867" s="1"/>
      <c r="B2867" s="237"/>
    </row>
    <row r="2868" spans="1:2" x14ac:dyDescent="0.35">
      <c r="A2868" s="1"/>
      <c r="B2868" s="237"/>
    </row>
    <row r="2869" spans="1:2" x14ac:dyDescent="0.35">
      <c r="A2869" s="1"/>
      <c r="B2869" s="237"/>
    </row>
    <row r="2870" spans="1:2" x14ac:dyDescent="0.35">
      <c r="A2870" s="1"/>
      <c r="B2870" s="237"/>
    </row>
    <row r="2871" spans="1:2" x14ac:dyDescent="0.35">
      <c r="A2871" s="1"/>
      <c r="B2871" s="237"/>
    </row>
    <row r="2872" spans="1:2" x14ac:dyDescent="0.35">
      <c r="A2872" s="1"/>
      <c r="B2872" s="237"/>
    </row>
    <row r="2873" spans="1:2" x14ac:dyDescent="0.35">
      <c r="A2873" s="1"/>
      <c r="B2873" s="237"/>
    </row>
    <row r="2874" spans="1:2" x14ac:dyDescent="0.35">
      <c r="A2874" s="1"/>
      <c r="B2874" s="237"/>
    </row>
    <row r="2875" spans="1:2" x14ac:dyDescent="0.35">
      <c r="A2875" s="1"/>
      <c r="B2875" s="237"/>
    </row>
    <row r="2876" spans="1:2" x14ac:dyDescent="0.35">
      <c r="A2876" s="1"/>
      <c r="B2876" s="237"/>
    </row>
    <row r="2877" spans="1:2" x14ac:dyDescent="0.35">
      <c r="A2877" s="1"/>
      <c r="B2877" s="237"/>
    </row>
    <row r="2878" spans="1:2" x14ac:dyDescent="0.35">
      <c r="A2878" s="1"/>
      <c r="B2878" s="237"/>
    </row>
    <row r="2879" spans="1:2" x14ac:dyDescent="0.35">
      <c r="A2879" s="1"/>
      <c r="B2879" s="237"/>
    </row>
    <row r="2880" spans="1:2" x14ac:dyDescent="0.35">
      <c r="A2880" s="1"/>
      <c r="B2880" s="237"/>
    </row>
    <row r="2881" spans="1:2" x14ac:dyDescent="0.35">
      <c r="A2881" s="1"/>
      <c r="B2881" s="237"/>
    </row>
    <row r="2882" spans="1:2" x14ac:dyDescent="0.35">
      <c r="A2882" s="1"/>
      <c r="B2882" s="237"/>
    </row>
    <row r="2883" spans="1:2" x14ac:dyDescent="0.35">
      <c r="A2883" s="1"/>
      <c r="B2883" s="237"/>
    </row>
    <row r="2884" spans="1:2" x14ac:dyDescent="0.35">
      <c r="A2884" s="1"/>
      <c r="B2884" s="237"/>
    </row>
    <row r="2885" spans="1:2" x14ac:dyDescent="0.35">
      <c r="A2885" s="1"/>
      <c r="B2885" s="237"/>
    </row>
    <row r="2886" spans="1:2" x14ac:dyDescent="0.35">
      <c r="A2886" s="1"/>
      <c r="B2886" s="237"/>
    </row>
    <row r="2887" spans="1:2" x14ac:dyDescent="0.35">
      <c r="A2887" s="1"/>
      <c r="B2887" s="237"/>
    </row>
    <row r="2888" spans="1:2" x14ac:dyDescent="0.35">
      <c r="A2888" s="1"/>
      <c r="B2888" s="237"/>
    </row>
    <row r="2889" spans="1:2" x14ac:dyDescent="0.35">
      <c r="A2889" s="1"/>
      <c r="B2889" s="237"/>
    </row>
    <row r="2890" spans="1:2" x14ac:dyDescent="0.35">
      <c r="A2890" s="1"/>
      <c r="B2890" s="237"/>
    </row>
    <row r="2891" spans="1:2" x14ac:dyDescent="0.35">
      <c r="A2891" s="1"/>
      <c r="B2891" s="237"/>
    </row>
    <row r="2892" spans="1:2" x14ac:dyDescent="0.35">
      <c r="A2892" s="1"/>
      <c r="B2892" s="237"/>
    </row>
    <row r="2893" spans="1:2" x14ac:dyDescent="0.35">
      <c r="A2893" s="1"/>
      <c r="B2893" s="237"/>
    </row>
    <row r="2894" spans="1:2" x14ac:dyDescent="0.35">
      <c r="A2894" s="1"/>
      <c r="B2894" s="237"/>
    </row>
    <row r="2895" spans="1:2" x14ac:dyDescent="0.35">
      <c r="A2895" s="1"/>
      <c r="B2895" s="237"/>
    </row>
    <row r="2896" spans="1:2" x14ac:dyDescent="0.35">
      <c r="A2896" s="1"/>
      <c r="B2896" s="237"/>
    </row>
    <row r="2897" spans="1:2" x14ac:dyDescent="0.35">
      <c r="A2897" s="1"/>
      <c r="B2897" s="237"/>
    </row>
    <row r="2898" spans="1:2" x14ac:dyDescent="0.35">
      <c r="A2898" s="1"/>
      <c r="B2898" s="237"/>
    </row>
    <row r="2899" spans="1:2" x14ac:dyDescent="0.35">
      <c r="A2899" s="1"/>
      <c r="B2899" s="237"/>
    </row>
    <row r="2900" spans="1:2" x14ac:dyDescent="0.35">
      <c r="A2900" s="1"/>
      <c r="B2900" s="237"/>
    </row>
    <row r="2901" spans="1:2" x14ac:dyDescent="0.35">
      <c r="A2901" s="1"/>
      <c r="B2901" s="237"/>
    </row>
    <row r="2902" spans="1:2" x14ac:dyDescent="0.35">
      <c r="A2902" s="1"/>
      <c r="B2902" s="237"/>
    </row>
    <row r="2903" spans="1:2" x14ac:dyDescent="0.35">
      <c r="A2903" s="1"/>
      <c r="B2903" s="237"/>
    </row>
    <row r="2904" spans="1:2" x14ac:dyDescent="0.35">
      <c r="A2904" s="1"/>
      <c r="B2904" s="237"/>
    </row>
    <row r="2905" spans="1:2" x14ac:dyDescent="0.35">
      <c r="A2905" s="1"/>
      <c r="B2905" s="237"/>
    </row>
    <row r="2906" spans="1:2" x14ac:dyDescent="0.35">
      <c r="A2906" s="1"/>
      <c r="B2906" s="237"/>
    </row>
    <row r="2907" spans="1:2" x14ac:dyDescent="0.35">
      <c r="A2907" s="1"/>
      <c r="B2907" s="237"/>
    </row>
    <row r="2908" spans="1:2" x14ac:dyDescent="0.35">
      <c r="A2908" s="1"/>
      <c r="B2908" s="237"/>
    </row>
    <row r="2909" spans="1:2" x14ac:dyDescent="0.35">
      <c r="A2909" s="1"/>
      <c r="B2909" s="237"/>
    </row>
    <row r="2910" spans="1:2" x14ac:dyDescent="0.35">
      <c r="A2910" s="1"/>
      <c r="B2910" s="237"/>
    </row>
    <row r="2911" spans="1:2" x14ac:dyDescent="0.35">
      <c r="A2911" s="1"/>
      <c r="B2911" s="237"/>
    </row>
    <row r="2912" spans="1:2" x14ac:dyDescent="0.35">
      <c r="A2912" s="1"/>
      <c r="B2912" s="237"/>
    </row>
    <row r="2913" spans="1:2" x14ac:dyDescent="0.35">
      <c r="A2913" s="1"/>
      <c r="B2913" s="237"/>
    </row>
    <row r="2914" spans="1:2" x14ac:dyDescent="0.35">
      <c r="A2914" s="1"/>
      <c r="B2914" s="237"/>
    </row>
    <row r="2915" spans="1:2" x14ac:dyDescent="0.35">
      <c r="A2915" s="1"/>
      <c r="B2915" s="237"/>
    </row>
    <row r="2916" spans="1:2" x14ac:dyDescent="0.35">
      <c r="A2916" s="1"/>
      <c r="B2916" s="237"/>
    </row>
    <row r="2917" spans="1:2" x14ac:dyDescent="0.35">
      <c r="A2917" s="1"/>
      <c r="B2917" s="237"/>
    </row>
    <row r="2918" spans="1:2" x14ac:dyDescent="0.35">
      <c r="A2918" s="1"/>
      <c r="B2918" s="237"/>
    </row>
    <row r="2919" spans="1:2" x14ac:dyDescent="0.35">
      <c r="A2919" s="1"/>
      <c r="B2919" s="237"/>
    </row>
    <row r="2920" spans="1:2" x14ac:dyDescent="0.35">
      <c r="A2920" s="1"/>
      <c r="B2920" s="237"/>
    </row>
    <row r="2921" spans="1:2" x14ac:dyDescent="0.35">
      <c r="A2921" s="1"/>
      <c r="B2921" s="237"/>
    </row>
    <row r="2922" spans="1:2" x14ac:dyDescent="0.35">
      <c r="A2922" s="1"/>
      <c r="B2922" s="237"/>
    </row>
    <row r="2923" spans="1:2" x14ac:dyDescent="0.35">
      <c r="A2923" s="1"/>
      <c r="B2923" s="237"/>
    </row>
    <row r="2924" spans="1:2" x14ac:dyDescent="0.35">
      <c r="A2924" s="1"/>
      <c r="B2924" s="237"/>
    </row>
    <row r="2925" spans="1:2" x14ac:dyDescent="0.35">
      <c r="A2925" s="1"/>
      <c r="B2925" s="237"/>
    </row>
    <row r="2926" spans="1:2" x14ac:dyDescent="0.35">
      <c r="A2926" s="1"/>
      <c r="B2926" s="237"/>
    </row>
    <row r="2927" spans="1:2" x14ac:dyDescent="0.35">
      <c r="A2927" s="1"/>
      <c r="B2927" s="237"/>
    </row>
    <row r="2928" spans="1:2" x14ac:dyDescent="0.35">
      <c r="A2928" s="1"/>
      <c r="B2928" s="237"/>
    </row>
    <row r="2929" spans="1:2" x14ac:dyDescent="0.35">
      <c r="A2929" s="1"/>
      <c r="B2929" s="237"/>
    </row>
    <row r="2930" spans="1:2" x14ac:dyDescent="0.35">
      <c r="A2930" s="1"/>
      <c r="B2930" s="237"/>
    </row>
    <row r="2931" spans="1:2" x14ac:dyDescent="0.35">
      <c r="A2931" s="1"/>
      <c r="B2931" s="237"/>
    </row>
    <row r="2932" spans="1:2" x14ac:dyDescent="0.35">
      <c r="A2932" s="1"/>
      <c r="B2932" s="237"/>
    </row>
    <row r="2933" spans="1:2" x14ac:dyDescent="0.35">
      <c r="A2933" s="1"/>
      <c r="B2933" s="237"/>
    </row>
    <row r="2934" spans="1:2" x14ac:dyDescent="0.35">
      <c r="A2934" s="1"/>
      <c r="B2934" s="237"/>
    </row>
    <row r="2935" spans="1:2" x14ac:dyDescent="0.35">
      <c r="A2935" s="1"/>
      <c r="B2935" s="237"/>
    </row>
    <row r="2936" spans="1:2" x14ac:dyDescent="0.35">
      <c r="A2936" s="1"/>
      <c r="B2936" s="237"/>
    </row>
    <row r="2937" spans="1:2" x14ac:dyDescent="0.35">
      <c r="A2937" s="1"/>
      <c r="B2937" s="237"/>
    </row>
    <row r="2938" spans="1:2" x14ac:dyDescent="0.35">
      <c r="A2938" s="1"/>
      <c r="B2938" s="237"/>
    </row>
    <row r="2939" spans="1:2" x14ac:dyDescent="0.35">
      <c r="A2939" s="1"/>
      <c r="B2939" s="237"/>
    </row>
    <row r="2940" spans="1:2" x14ac:dyDescent="0.35">
      <c r="A2940" s="1"/>
      <c r="B2940" s="237"/>
    </row>
    <row r="2941" spans="1:2" x14ac:dyDescent="0.35">
      <c r="A2941" s="1"/>
      <c r="B2941" s="237"/>
    </row>
    <row r="2942" spans="1:2" x14ac:dyDescent="0.35">
      <c r="A2942" s="1"/>
      <c r="B2942" s="237"/>
    </row>
    <row r="2943" spans="1:2" x14ac:dyDescent="0.35">
      <c r="A2943" s="1"/>
      <c r="B2943" s="237"/>
    </row>
    <row r="2944" spans="1:2" x14ac:dyDescent="0.35">
      <c r="A2944" s="1"/>
      <c r="B2944" s="237"/>
    </row>
    <row r="2945" spans="1:2" x14ac:dyDescent="0.35">
      <c r="A2945" s="1"/>
      <c r="B2945" s="237"/>
    </row>
    <row r="2946" spans="1:2" x14ac:dyDescent="0.35">
      <c r="A2946" s="1"/>
      <c r="B2946" s="237"/>
    </row>
    <row r="2947" spans="1:2" x14ac:dyDescent="0.35">
      <c r="A2947" s="1"/>
      <c r="B2947" s="237"/>
    </row>
    <row r="2948" spans="1:2" x14ac:dyDescent="0.35">
      <c r="A2948" s="1"/>
      <c r="B2948" s="237"/>
    </row>
    <row r="2949" spans="1:2" x14ac:dyDescent="0.35">
      <c r="A2949" s="1"/>
      <c r="B2949" s="237"/>
    </row>
    <row r="2950" spans="1:2" x14ac:dyDescent="0.35">
      <c r="A2950" s="1"/>
      <c r="B2950" s="237"/>
    </row>
    <row r="2951" spans="1:2" x14ac:dyDescent="0.35">
      <c r="A2951" s="1"/>
      <c r="B2951" s="237"/>
    </row>
    <row r="2952" spans="1:2" x14ac:dyDescent="0.35">
      <c r="A2952" s="1"/>
      <c r="B2952" s="237"/>
    </row>
    <row r="2953" spans="1:2" x14ac:dyDescent="0.35">
      <c r="A2953" s="1"/>
      <c r="B2953" s="237"/>
    </row>
    <row r="2954" spans="1:2" x14ac:dyDescent="0.35">
      <c r="A2954" s="1"/>
      <c r="B2954" s="237"/>
    </row>
    <row r="2955" spans="1:2" x14ac:dyDescent="0.35">
      <c r="A2955" s="1"/>
      <c r="B2955" s="237"/>
    </row>
    <row r="2956" spans="1:2" x14ac:dyDescent="0.35">
      <c r="A2956" s="1"/>
      <c r="B2956" s="237"/>
    </row>
    <row r="2957" spans="1:2" x14ac:dyDescent="0.35">
      <c r="A2957" s="1"/>
      <c r="B2957" s="237"/>
    </row>
    <row r="2958" spans="1:2" x14ac:dyDescent="0.35">
      <c r="A2958" s="1"/>
      <c r="B2958" s="237"/>
    </row>
    <row r="2959" spans="1:2" x14ac:dyDescent="0.35">
      <c r="A2959" s="1"/>
      <c r="B2959" s="237"/>
    </row>
    <row r="2960" spans="1:2" x14ac:dyDescent="0.35">
      <c r="A2960" s="1"/>
      <c r="B2960" s="237"/>
    </row>
    <row r="2961" spans="1:2" x14ac:dyDescent="0.35">
      <c r="A2961" s="1"/>
      <c r="B2961" s="237"/>
    </row>
    <row r="2962" spans="1:2" x14ac:dyDescent="0.35">
      <c r="A2962" s="1"/>
      <c r="B2962" s="237"/>
    </row>
    <row r="2963" spans="1:2" x14ac:dyDescent="0.35">
      <c r="A2963" s="1"/>
      <c r="B2963" s="237"/>
    </row>
    <row r="2964" spans="1:2" x14ac:dyDescent="0.35">
      <c r="A2964" s="1"/>
      <c r="B2964" s="237"/>
    </row>
    <row r="2965" spans="1:2" x14ac:dyDescent="0.35">
      <c r="A2965" s="1"/>
      <c r="B2965" s="237"/>
    </row>
    <row r="2966" spans="1:2" x14ac:dyDescent="0.35">
      <c r="A2966" s="1"/>
      <c r="B2966" s="237"/>
    </row>
    <row r="2967" spans="1:2" x14ac:dyDescent="0.35">
      <c r="A2967" s="1"/>
      <c r="B2967" s="237"/>
    </row>
    <row r="2968" spans="1:2" x14ac:dyDescent="0.35">
      <c r="A2968" s="1"/>
      <c r="B2968" s="237"/>
    </row>
    <row r="2969" spans="1:2" x14ac:dyDescent="0.35">
      <c r="A2969" s="1"/>
      <c r="B2969" s="237"/>
    </row>
    <row r="2970" spans="1:2" x14ac:dyDescent="0.35">
      <c r="A2970" s="1"/>
      <c r="B2970" s="237"/>
    </row>
    <row r="2971" spans="1:2" x14ac:dyDescent="0.35">
      <c r="A2971" s="1"/>
      <c r="B2971" s="237"/>
    </row>
    <row r="2972" spans="1:2" x14ac:dyDescent="0.35">
      <c r="A2972" s="1"/>
      <c r="B2972" s="237"/>
    </row>
    <row r="2973" spans="1:2" x14ac:dyDescent="0.35">
      <c r="A2973" s="1"/>
      <c r="B2973" s="237"/>
    </row>
    <row r="2974" spans="1:2" x14ac:dyDescent="0.35">
      <c r="A2974" s="1"/>
      <c r="B2974" s="237"/>
    </row>
    <row r="2975" spans="1:2" x14ac:dyDescent="0.35">
      <c r="A2975" s="1"/>
      <c r="B2975" s="237"/>
    </row>
    <row r="2976" spans="1:2" x14ac:dyDescent="0.35">
      <c r="A2976" s="1"/>
      <c r="B2976" s="237"/>
    </row>
    <row r="2977" spans="1:2" x14ac:dyDescent="0.35">
      <c r="A2977" s="1"/>
      <c r="B2977" s="237"/>
    </row>
    <row r="2978" spans="1:2" x14ac:dyDescent="0.35">
      <c r="A2978" s="1"/>
      <c r="B2978" s="237"/>
    </row>
    <row r="2979" spans="1:2" x14ac:dyDescent="0.35">
      <c r="A2979" s="1"/>
      <c r="B2979" s="237"/>
    </row>
    <row r="2980" spans="1:2" x14ac:dyDescent="0.35">
      <c r="A2980" s="1"/>
      <c r="B2980" s="237"/>
    </row>
    <row r="2981" spans="1:2" x14ac:dyDescent="0.35">
      <c r="A2981" s="1"/>
      <c r="B2981" s="237"/>
    </row>
    <row r="2982" spans="1:2" x14ac:dyDescent="0.35">
      <c r="A2982" s="1"/>
      <c r="B2982" s="237"/>
    </row>
    <row r="2983" spans="1:2" x14ac:dyDescent="0.35">
      <c r="A2983" s="1"/>
      <c r="B2983" s="237"/>
    </row>
    <row r="2984" spans="1:2" x14ac:dyDescent="0.35">
      <c r="A2984" s="1"/>
      <c r="B2984" s="237"/>
    </row>
    <row r="2985" spans="1:2" x14ac:dyDescent="0.35">
      <c r="A2985" s="1"/>
      <c r="B2985" s="237"/>
    </row>
    <row r="2986" spans="1:2" x14ac:dyDescent="0.35">
      <c r="A2986" s="1"/>
      <c r="B2986" s="237"/>
    </row>
    <row r="2987" spans="1:2" x14ac:dyDescent="0.35">
      <c r="A2987" s="1"/>
      <c r="B2987" s="237"/>
    </row>
    <row r="2988" spans="1:2" x14ac:dyDescent="0.35">
      <c r="A2988" s="1"/>
      <c r="B2988" s="237"/>
    </row>
    <row r="2989" spans="1:2" x14ac:dyDescent="0.35">
      <c r="A2989" s="1"/>
      <c r="B2989" s="237"/>
    </row>
    <row r="2990" spans="1:2" x14ac:dyDescent="0.35">
      <c r="A2990" s="1"/>
      <c r="B2990" s="237"/>
    </row>
    <row r="2991" spans="1:2" x14ac:dyDescent="0.35">
      <c r="A2991" s="1"/>
      <c r="B2991" s="237"/>
    </row>
    <row r="2992" spans="1:2" x14ac:dyDescent="0.35">
      <c r="A2992" s="1"/>
      <c r="B2992" s="237"/>
    </row>
    <row r="2993" spans="1:2" x14ac:dyDescent="0.35">
      <c r="A2993" s="1"/>
      <c r="B2993" s="237"/>
    </row>
    <row r="2994" spans="1:2" x14ac:dyDescent="0.35">
      <c r="A2994" s="1"/>
      <c r="B2994" s="237"/>
    </row>
    <row r="2995" spans="1:2" x14ac:dyDescent="0.35">
      <c r="A2995" s="1"/>
      <c r="B2995" s="237"/>
    </row>
    <row r="2996" spans="1:2" x14ac:dyDescent="0.35">
      <c r="A2996" s="1"/>
      <c r="B2996" s="237"/>
    </row>
    <row r="2997" spans="1:2" x14ac:dyDescent="0.35">
      <c r="A2997" s="1"/>
      <c r="B2997" s="237"/>
    </row>
    <row r="2998" spans="1:2" x14ac:dyDescent="0.35">
      <c r="A2998" s="1"/>
      <c r="B2998" s="237"/>
    </row>
    <row r="2999" spans="1:2" x14ac:dyDescent="0.35">
      <c r="A2999" s="1"/>
      <c r="B2999" s="237"/>
    </row>
    <row r="3000" spans="1:2" x14ac:dyDescent="0.35">
      <c r="A3000" s="1"/>
      <c r="B3000" s="237"/>
    </row>
    <row r="3001" spans="1:2" x14ac:dyDescent="0.35">
      <c r="A3001" s="1"/>
      <c r="B3001" s="237"/>
    </row>
    <row r="3002" spans="1:2" x14ac:dyDescent="0.35">
      <c r="A3002" s="1"/>
      <c r="B3002" s="237"/>
    </row>
    <row r="3003" spans="1:2" x14ac:dyDescent="0.35">
      <c r="A3003" s="1"/>
      <c r="B3003" s="237"/>
    </row>
    <row r="3004" spans="1:2" x14ac:dyDescent="0.35">
      <c r="A3004" s="1"/>
      <c r="B3004" s="237"/>
    </row>
    <row r="3005" spans="1:2" x14ac:dyDescent="0.35">
      <c r="A3005" s="1"/>
      <c r="B3005" s="237"/>
    </row>
    <row r="3006" spans="1:2" x14ac:dyDescent="0.35">
      <c r="A3006" s="1"/>
      <c r="B3006" s="237"/>
    </row>
    <row r="3007" spans="1:2" x14ac:dyDescent="0.35">
      <c r="A3007" s="1"/>
      <c r="B3007" s="237"/>
    </row>
    <row r="3008" spans="1:2" x14ac:dyDescent="0.35">
      <c r="A3008" s="1"/>
      <c r="B3008" s="237"/>
    </row>
    <row r="3009" spans="1:2" x14ac:dyDescent="0.35">
      <c r="A3009" s="1"/>
      <c r="B3009" s="237"/>
    </row>
    <row r="3010" spans="1:2" x14ac:dyDescent="0.35">
      <c r="A3010" s="1"/>
      <c r="B3010" s="237"/>
    </row>
    <row r="3011" spans="1:2" x14ac:dyDescent="0.35">
      <c r="A3011" s="1"/>
      <c r="B3011" s="237"/>
    </row>
    <row r="3012" spans="1:2" x14ac:dyDescent="0.35">
      <c r="A3012" s="1"/>
      <c r="B3012" s="237"/>
    </row>
    <row r="3013" spans="1:2" x14ac:dyDescent="0.35">
      <c r="A3013" s="1"/>
      <c r="B3013" s="237"/>
    </row>
    <row r="3014" spans="1:2" x14ac:dyDescent="0.35">
      <c r="A3014" s="1"/>
      <c r="B3014" s="237"/>
    </row>
    <row r="3015" spans="1:2" x14ac:dyDescent="0.35">
      <c r="A3015" s="1"/>
      <c r="B3015" s="237"/>
    </row>
    <row r="3016" spans="1:2" x14ac:dyDescent="0.35">
      <c r="A3016" s="1"/>
      <c r="B3016" s="237"/>
    </row>
    <row r="3017" spans="1:2" x14ac:dyDescent="0.35">
      <c r="A3017" s="1"/>
      <c r="B3017" s="237"/>
    </row>
    <row r="3018" spans="1:2" x14ac:dyDescent="0.35">
      <c r="A3018" s="1"/>
      <c r="B3018" s="237"/>
    </row>
    <row r="3019" spans="1:2" x14ac:dyDescent="0.35">
      <c r="A3019" s="1"/>
      <c r="B3019" s="237"/>
    </row>
    <row r="3020" spans="1:2" x14ac:dyDescent="0.35">
      <c r="A3020" s="1"/>
      <c r="B3020" s="237"/>
    </row>
    <row r="3021" spans="1:2" x14ac:dyDescent="0.35">
      <c r="A3021" s="1"/>
      <c r="B3021" s="237"/>
    </row>
    <row r="3022" spans="1:2" x14ac:dyDescent="0.35">
      <c r="A3022" s="1"/>
      <c r="B3022" s="237"/>
    </row>
    <row r="3023" spans="1:2" x14ac:dyDescent="0.35">
      <c r="A3023" s="1"/>
      <c r="B3023" s="237"/>
    </row>
    <row r="3024" spans="1:2" x14ac:dyDescent="0.35">
      <c r="A3024" s="1"/>
      <c r="B3024" s="237"/>
    </row>
    <row r="3025" spans="1:2" x14ac:dyDescent="0.35">
      <c r="A3025" s="1"/>
      <c r="B3025" s="237"/>
    </row>
    <row r="3026" spans="1:2" x14ac:dyDescent="0.35">
      <c r="A3026" s="1"/>
      <c r="B3026" s="237"/>
    </row>
    <row r="3027" spans="1:2" x14ac:dyDescent="0.35">
      <c r="A3027" s="1"/>
      <c r="B3027" s="237"/>
    </row>
    <row r="3028" spans="1:2" x14ac:dyDescent="0.35">
      <c r="A3028" s="1"/>
      <c r="B3028" s="237"/>
    </row>
    <row r="3029" spans="1:2" x14ac:dyDescent="0.35">
      <c r="A3029" s="1"/>
      <c r="B3029" s="237"/>
    </row>
    <row r="3030" spans="1:2" x14ac:dyDescent="0.35">
      <c r="A3030" s="1"/>
      <c r="B3030" s="237"/>
    </row>
    <row r="3031" spans="1:2" x14ac:dyDescent="0.35">
      <c r="A3031" s="1"/>
      <c r="B3031" s="237"/>
    </row>
    <row r="3032" spans="1:2" x14ac:dyDescent="0.35">
      <c r="A3032" s="1"/>
      <c r="B3032" s="237"/>
    </row>
    <row r="3033" spans="1:2" x14ac:dyDescent="0.35">
      <c r="A3033" s="1"/>
      <c r="B3033" s="237"/>
    </row>
    <row r="3034" spans="1:2" x14ac:dyDescent="0.35">
      <c r="A3034" s="1"/>
      <c r="B3034" s="237"/>
    </row>
    <row r="3035" spans="1:2" x14ac:dyDescent="0.35">
      <c r="A3035" s="1"/>
      <c r="B3035" s="237"/>
    </row>
    <row r="3036" spans="1:2" x14ac:dyDescent="0.35">
      <c r="A3036" s="1"/>
      <c r="B3036" s="237"/>
    </row>
    <row r="3037" spans="1:2" x14ac:dyDescent="0.35">
      <c r="A3037" s="1"/>
      <c r="B3037" s="237"/>
    </row>
    <row r="3038" spans="1:2" x14ac:dyDescent="0.35">
      <c r="A3038" s="1"/>
      <c r="B3038" s="237"/>
    </row>
    <row r="3039" spans="1:2" x14ac:dyDescent="0.35">
      <c r="A3039" s="1"/>
      <c r="B3039" s="237"/>
    </row>
    <row r="3040" spans="1:2" x14ac:dyDescent="0.35">
      <c r="A3040" s="1"/>
      <c r="B3040" s="237"/>
    </row>
    <row r="3041" spans="1:2" x14ac:dyDescent="0.35">
      <c r="A3041" s="1"/>
      <c r="B3041" s="237"/>
    </row>
    <row r="3042" spans="1:2" x14ac:dyDescent="0.35">
      <c r="A3042" s="1"/>
      <c r="B3042" s="237"/>
    </row>
    <row r="3043" spans="1:2" x14ac:dyDescent="0.35">
      <c r="A3043" s="1"/>
      <c r="B3043" s="237"/>
    </row>
    <row r="3044" spans="1:2" x14ac:dyDescent="0.35">
      <c r="A3044" s="1"/>
      <c r="B3044" s="237"/>
    </row>
    <row r="3045" spans="1:2" x14ac:dyDescent="0.35">
      <c r="A3045" s="1"/>
      <c r="B3045" s="237"/>
    </row>
    <row r="3046" spans="1:2" x14ac:dyDescent="0.35">
      <c r="A3046" s="1"/>
      <c r="B3046" s="237"/>
    </row>
    <row r="3047" spans="1:2" x14ac:dyDescent="0.35">
      <c r="A3047" s="1"/>
      <c r="B3047" s="237"/>
    </row>
    <row r="3048" spans="1:2" x14ac:dyDescent="0.35">
      <c r="A3048" s="1"/>
      <c r="B3048" s="237"/>
    </row>
    <row r="3049" spans="1:2" x14ac:dyDescent="0.35">
      <c r="A3049" s="1"/>
      <c r="B3049" s="237"/>
    </row>
    <row r="3050" spans="1:2" x14ac:dyDescent="0.35">
      <c r="A3050" s="1"/>
      <c r="B3050" s="237"/>
    </row>
    <row r="3051" spans="1:2" x14ac:dyDescent="0.35">
      <c r="A3051" s="1"/>
      <c r="B3051" s="237"/>
    </row>
    <row r="3052" spans="1:2" x14ac:dyDescent="0.35">
      <c r="A3052" s="1"/>
      <c r="B3052" s="237"/>
    </row>
    <row r="3053" spans="1:2" x14ac:dyDescent="0.35">
      <c r="A3053" s="1"/>
      <c r="B3053" s="237"/>
    </row>
    <row r="3054" spans="1:2" x14ac:dyDescent="0.35">
      <c r="A3054" s="1"/>
      <c r="B3054" s="237"/>
    </row>
    <row r="3055" spans="1:2" x14ac:dyDescent="0.35">
      <c r="A3055" s="1"/>
      <c r="B3055" s="237"/>
    </row>
    <row r="3056" spans="1:2" x14ac:dyDescent="0.35">
      <c r="A3056" s="1"/>
      <c r="B3056" s="237"/>
    </row>
    <row r="3057" spans="1:2" x14ac:dyDescent="0.35">
      <c r="A3057" s="1"/>
      <c r="B3057" s="237"/>
    </row>
    <row r="3058" spans="1:2" x14ac:dyDescent="0.35">
      <c r="A3058" s="1"/>
      <c r="B3058" s="237"/>
    </row>
    <row r="3059" spans="1:2" x14ac:dyDescent="0.35">
      <c r="A3059" s="1"/>
      <c r="B3059" s="237"/>
    </row>
    <row r="3060" spans="1:2" x14ac:dyDescent="0.35">
      <c r="A3060" s="1"/>
      <c r="B3060" s="237"/>
    </row>
    <row r="3061" spans="1:2" x14ac:dyDescent="0.35">
      <c r="A3061" s="1"/>
      <c r="B3061" s="237"/>
    </row>
    <row r="3062" spans="1:2" x14ac:dyDescent="0.35">
      <c r="A3062" s="1"/>
      <c r="B3062" s="237"/>
    </row>
    <row r="3063" spans="1:2" x14ac:dyDescent="0.35">
      <c r="A3063" s="1"/>
      <c r="B3063" s="237"/>
    </row>
    <row r="3064" spans="1:2" x14ac:dyDescent="0.35">
      <c r="A3064" s="1"/>
      <c r="B3064" s="237"/>
    </row>
    <row r="3065" spans="1:2" x14ac:dyDescent="0.35">
      <c r="A3065" s="1"/>
      <c r="B3065" s="237"/>
    </row>
    <row r="3066" spans="1:2" x14ac:dyDescent="0.35">
      <c r="A3066" s="1"/>
      <c r="B3066" s="237"/>
    </row>
    <row r="3067" spans="1:2" x14ac:dyDescent="0.35">
      <c r="A3067" s="1"/>
      <c r="B3067" s="237"/>
    </row>
    <row r="3068" spans="1:2" x14ac:dyDescent="0.35">
      <c r="A3068" s="1"/>
      <c r="B3068" s="237"/>
    </row>
    <row r="3069" spans="1:2" x14ac:dyDescent="0.35">
      <c r="A3069" s="1"/>
      <c r="B3069" s="237"/>
    </row>
    <row r="3070" spans="1:2" x14ac:dyDescent="0.35">
      <c r="A3070" s="1"/>
      <c r="B3070" s="237"/>
    </row>
    <row r="3071" spans="1:2" x14ac:dyDescent="0.35">
      <c r="A3071" s="1"/>
      <c r="B3071" s="237"/>
    </row>
    <row r="3072" spans="1:2" x14ac:dyDescent="0.35">
      <c r="A3072" s="1"/>
      <c r="B3072" s="237"/>
    </row>
    <row r="3073" spans="1:2" x14ac:dyDescent="0.35">
      <c r="A3073" s="1"/>
      <c r="B3073" s="237"/>
    </row>
    <row r="3074" spans="1:2" x14ac:dyDescent="0.35">
      <c r="A3074" s="1"/>
      <c r="B3074" s="237"/>
    </row>
    <row r="3075" spans="1:2" x14ac:dyDescent="0.35">
      <c r="A3075" s="1"/>
      <c r="B3075" s="237"/>
    </row>
    <row r="3076" spans="1:2" x14ac:dyDescent="0.35">
      <c r="A3076" s="1"/>
      <c r="B3076" s="237"/>
    </row>
    <row r="3077" spans="1:2" x14ac:dyDescent="0.35">
      <c r="A3077" s="1"/>
      <c r="B3077" s="237"/>
    </row>
    <row r="3078" spans="1:2" x14ac:dyDescent="0.35">
      <c r="A3078" s="1"/>
      <c r="B3078" s="237"/>
    </row>
    <row r="3079" spans="1:2" x14ac:dyDescent="0.35">
      <c r="A3079" s="1"/>
      <c r="B3079" s="237"/>
    </row>
    <row r="3080" spans="1:2" x14ac:dyDescent="0.35">
      <c r="A3080" s="1"/>
      <c r="B3080" s="237"/>
    </row>
    <row r="3081" spans="1:2" x14ac:dyDescent="0.35">
      <c r="A3081" s="1"/>
      <c r="B3081" s="237"/>
    </row>
    <row r="3082" spans="1:2" x14ac:dyDescent="0.35">
      <c r="A3082" s="1"/>
      <c r="B3082" s="237"/>
    </row>
    <row r="3083" spans="1:2" x14ac:dyDescent="0.35">
      <c r="A3083" s="1"/>
      <c r="B3083" s="237"/>
    </row>
    <row r="3084" spans="1:2" x14ac:dyDescent="0.35">
      <c r="A3084" s="1"/>
      <c r="B3084" s="237"/>
    </row>
    <row r="3085" spans="1:2" x14ac:dyDescent="0.35">
      <c r="A3085" s="1"/>
      <c r="B3085" s="237"/>
    </row>
    <row r="3086" spans="1:2" x14ac:dyDescent="0.35">
      <c r="A3086" s="1"/>
      <c r="B3086" s="237"/>
    </row>
    <row r="3087" spans="1:2" x14ac:dyDescent="0.35">
      <c r="A3087" s="1"/>
      <c r="B3087" s="237"/>
    </row>
    <row r="3088" spans="1:2" x14ac:dyDescent="0.35">
      <c r="A3088" s="1"/>
      <c r="B3088" s="237"/>
    </row>
    <row r="3089" spans="1:2" x14ac:dyDescent="0.35">
      <c r="A3089" s="1"/>
      <c r="B3089" s="237"/>
    </row>
    <row r="3090" spans="1:2" x14ac:dyDescent="0.35">
      <c r="A3090" s="1"/>
      <c r="B3090" s="237"/>
    </row>
    <row r="3091" spans="1:2" x14ac:dyDescent="0.35">
      <c r="A3091" s="1"/>
      <c r="B3091" s="237"/>
    </row>
    <row r="3092" spans="1:2" x14ac:dyDescent="0.35">
      <c r="A3092" s="1"/>
      <c r="B3092" s="237"/>
    </row>
    <row r="3093" spans="1:2" x14ac:dyDescent="0.35">
      <c r="A3093" s="1"/>
      <c r="B3093" s="237"/>
    </row>
    <row r="3094" spans="1:2" x14ac:dyDescent="0.35">
      <c r="A3094" s="1"/>
      <c r="B3094" s="237"/>
    </row>
    <row r="3095" spans="1:2" x14ac:dyDescent="0.35">
      <c r="A3095" s="1"/>
      <c r="B3095" s="237"/>
    </row>
    <row r="3096" spans="1:2" x14ac:dyDescent="0.35">
      <c r="A3096" s="1"/>
      <c r="B3096" s="237"/>
    </row>
    <row r="3097" spans="1:2" x14ac:dyDescent="0.35">
      <c r="A3097" s="1"/>
      <c r="B3097" s="237"/>
    </row>
    <row r="3098" spans="1:2" x14ac:dyDescent="0.35">
      <c r="A3098" s="1"/>
      <c r="B3098" s="237"/>
    </row>
    <row r="3099" spans="1:2" x14ac:dyDescent="0.35">
      <c r="A3099" s="1"/>
      <c r="B3099" s="237"/>
    </row>
    <row r="3100" spans="1:2" x14ac:dyDescent="0.35">
      <c r="A3100" s="1"/>
      <c r="B3100" s="237"/>
    </row>
    <row r="3101" spans="1:2" x14ac:dyDescent="0.35">
      <c r="A3101" s="1"/>
      <c r="B3101" s="237"/>
    </row>
    <row r="3102" spans="1:2" x14ac:dyDescent="0.35">
      <c r="A3102" s="1"/>
      <c r="B3102" s="237"/>
    </row>
    <row r="3103" spans="1:2" x14ac:dyDescent="0.35">
      <c r="A3103" s="1"/>
      <c r="B3103" s="237"/>
    </row>
    <row r="3104" spans="1:2" x14ac:dyDescent="0.35">
      <c r="A3104" s="1"/>
      <c r="B3104" s="237"/>
    </row>
    <row r="3105" spans="1:2" x14ac:dyDescent="0.35">
      <c r="A3105" s="1"/>
      <c r="B3105" s="237"/>
    </row>
    <row r="3106" spans="1:2" x14ac:dyDescent="0.35">
      <c r="A3106" s="1"/>
      <c r="B3106" s="237"/>
    </row>
    <row r="3107" spans="1:2" x14ac:dyDescent="0.35">
      <c r="A3107" s="1"/>
      <c r="B3107" s="237"/>
    </row>
    <row r="3108" spans="1:2" x14ac:dyDescent="0.35">
      <c r="A3108" s="1"/>
      <c r="B3108" s="237"/>
    </row>
    <row r="3109" spans="1:2" x14ac:dyDescent="0.35">
      <c r="A3109" s="1"/>
      <c r="B3109" s="237"/>
    </row>
    <row r="3110" spans="1:2" x14ac:dyDescent="0.35">
      <c r="A3110" s="1"/>
      <c r="B3110" s="237"/>
    </row>
    <row r="3111" spans="1:2" x14ac:dyDescent="0.35">
      <c r="A3111" s="1"/>
      <c r="B3111" s="237"/>
    </row>
    <row r="3112" spans="1:2" x14ac:dyDescent="0.35">
      <c r="A3112" s="1"/>
      <c r="B3112" s="237"/>
    </row>
    <row r="3113" spans="1:2" x14ac:dyDescent="0.35">
      <c r="A3113" s="1"/>
      <c r="B3113" s="237"/>
    </row>
    <row r="3114" spans="1:2" x14ac:dyDescent="0.35">
      <c r="A3114" s="1"/>
      <c r="B3114" s="237"/>
    </row>
    <row r="3115" spans="1:2" x14ac:dyDescent="0.35">
      <c r="A3115" s="1"/>
      <c r="B3115" s="237"/>
    </row>
    <row r="3116" spans="1:2" x14ac:dyDescent="0.35">
      <c r="A3116" s="1"/>
      <c r="B3116" s="237"/>
    </row>
    <row r="3117" spans="1:2" x14ac:dyDescent="0.35">
      <c r="A3117" s="1"/>
      <c r="B3117" s="237"/>
    </row>
    <row r="3118" spans="1:2" x14ac:dyDescent="0.35">
      <c r="A3118" s="1"/>
      <c r="B3118" s="237"/>
    </row>
    <row r="3119" spans="1:2" x14ac:dyDescent="0.35">
      <c r="A3119" s="1"/>
      <c r="B3119" s="237"/>
    </row>
    <row r="3120" spans="1:2" x14ac:dyDescent="0.35">
      <c r="A3120" s="1"/>
      <c r="B3120" s="237"/>
    </row>
    <row r="3121" spans="1:2" x14ac:dyDescent="0.35">
      <c r="A3121" s="1"/>
      <c r="B3121" s="237"/>
    </row>
    <row r="3122" spans="1:2" x14ac:dyDescent="0.35">
      <c r="A3122" s="1"/>
      <c r="B3122" s="237"/>
    </row>
    <row r="3123" spans="1:2" x14ac:dyDescent="0.35">
      <c r="A3123" s="1"/>
      <c r="B3123" s="237"/>
    </row>
    <row r="3124" spans="1:2" x14ac:dyDescent="0.35">
      <c r="A3124" s="1"/>
      <c r="B3124" s="237"/>
    </row>
    <row r="3125" spans="1:2" x14ac:dyDescent="0.35">
      <c r="A3125" s="1"/>
      <c r="B3125" s="237"/>
    </row>
    <row r="3126" spans="1:2" x14ac:dyDescent="0.35">
      <c r="A3126" s="1"/>
      <c r="B3126" s="237"/>
    </row>
    <row r="3127" spans="1:2" x14ac:dyDescent="0.35">
      <c r="A3127" s="1"/>
      <c r="B3127" s="237"/>
    </row>
    <row r="3128" spans="1:2" x14ac:dyDescent="0.35">
      <c r="A3128" s="1"/>
      <c r="B3128" s="237"/>
    </row>
    <row r="3129" spans="1:2" x14ac:dyDescent="0.35">
      <c r="A3129" s="1"/>
      <c r="B3129" s="237"/>
    </row>
    <row r="3130" spans="1:2" x14ac:dyDescent="0.35">
      <c r="A3130" s="1"/>
      <c r="B3130" s="237"/>
    </row>
    <row r="3131" spans="1:2" x14ac:dyDescent="0.35">
      <c r="A3131" s="1"/>
      <c r="B3131" s="237"/>
    </row>
    <row r="3132" spans="1:2" x14ac:dyDescent="0.35">
      <c r="A3132" s="1"/>
      <c r="B3132" s="237"/>
    </row>
    <row r="3133" spans="1:2" x14ac:dyDescent="0.35">
      <c r="A3133" s="1"/>
      <c r="B3133" s="237"/>
    </row>
    <row r="3134" spans="1:2" x14ac:dyDescent="0.35">
      <c r="A3134" s="1"/>
      <c r="B3134" s="237"/>
    </row>
    <row r="3135" spans="1:2" x14ac:dyDescent="0.35">
      <c r="A3135" s="1"/>
      <c r="B3135" s="237"/>
    </row>
    <row r="3136" spans="1:2" x14ac:dyDescent="0.35">
      <c r="A3136" s="1"/>
      <c r="B3136" s="237"/>
    </row>
    <row r="3137" spans="1:2" x14ac:dyDescent="0.35">
      <c r="A3137" s="1"/>
      <c r="B3137" s="237"/>
    </row>
    <row r="3138" spans="1:2" x14ac:dyDescent="0.35">
      <c r="A3138" s="1"/>
      <c r="B3138" s="237"/>
    </row>
    <row r="3139" spans="1:2" x14ac:dyDescent="0.35">
      <c r="A3139" s="1"/>
      <c r="B3139" s="237"/>
    </row>
    <row r="3140" spans="1:2" x14ac:dyDescent="0.35">
      <c r="A3140" s="1"/>
      <c r="B3140" s="237"/>
    </row>
    <row r="3141" spans="1:2" x14ac:dyDescent="0.35">
      <c r="A3141" s="1"/>
      <c r="B3141" s="237"/>
    </row>
    <row r="3142" spans="1:2" x14ac:dyDescent="0.35">
      <c r="A3142" s="1"/>
      <c r="B3142" s="237"/>
    </row>
    <row r="3143" spans="1:2" x14ac:dyDescent="0.35">
      <c r="A3143" s="1"/>
      <c r="B3143" s="237"/>
    </row>
    <row r="3144" spans="1:2" x14ac:dyDescent="0.35">
      <c r="A3144" s="1"/>
      <c r="B3144" s="237"/>
    </row>
    <row r="3145" spans="1:2" x14ac:dyDescent="0.35">
      <c r="A3145" s="1"/>
      <c r="B3145" s="237"/>
    </row>
    <row r="3146" spans="1:2" x14ac:dyDescent="0.35">
      <c r="A3146" s="1"/>
      <c r="B3146" s="237"/>
    </row>
    <row r="3147" spans="1:2" x14ac:dyDescent="0.35">
      <c r="A3147" s="1"/>
      <c r="B3147" s="237"/>
    </row>
    <row r="3148" spans="1:2" x14ac:dyDescent="0.35">
      <c r="A3148" s="1"/>
      <c r="B3148" s="237"/>
    </row>
    <row r="3149" spans="1:2" x14ac:dyDescent="0.35">
      <c r="A3149" s="1"/>
      <c r="B3149" s="237"/>
    </row>
    <row r="3150" spans="1:2" x14ac:dyDescent="0.35">
      <c r="A3150" s="1"/>
      <c r="B3150" s="237"/>
    </row>
    <row r="3151" spans="1:2" x14ac:dyDescent="0.35">
      <c r="A3151" s="1"/>
      <c r="B3151" s="237"/>
    </row>
    <row r="3152" spans="1:2" x14ac:dyDescent="0.35">
      <c r="A3152" s="1"/>
      <c r="B3152" s="237"/>
    </row>
    <row r="3153" spans="1:2" x14ac:dyDescent="0.35">
      <c r="A3153" s="1"/>
      <c r="B3153" s="237"/>
    </row>
    <row r="3154" spans="1:2" x14ac:dyDescent="0.35">
      <c r="A3154" s="1"/>
      <c r="B3154" s="237"/>
    </row>
    <row r="3155" spans="1:2" x14ac:dyDescent="0.35">
      <c r="A3155" s="1"/>
      <c r="B3155" s="237"/>
    </row>
    <row r="3156" spans="1:2" x14ac:dyDescent="0.35">
      <c r="A3156" s="1"/>
      <c r="B3156" s="237"/>
    </row>
    <row r="3157" spans="1:2" x14ac:dyDescent="0.35">
      <c r="A3157" s="1"/>
      <c r="B3157" s="237"/>
    </row>
    <row r="3158" spans="1:2" x14ac:dyDescent="0.35">
      <c r="A3158" s="1"/>
      <c r="B3158" s="237"/>
    </row>
    <row r="3159" spans="1:2" x14ac:dyDescent="0.35">
      <c r="A3159" s="1"/>
      <c r="B3159" s="237"/>
    </row>
    <row r="3160" spans="1:2" x14ac:dyDescent="0.35">
      <c r="A3160" s="1"/>
      <c r="B3160" s="237"/>
    </row>
    <row r="3161" spans="1:2" x14ac:dyDescent="0.35">
      <c r="A3161" s="1"/>
      <c r="B3161" s="237"/>
    </row>
    <row r="3162" spans="1:2" x14ac:dyDescent="0.35">
      <c r="A3162" s="1"/>
      <c r="B3162" s="237"/>
    </row>
    <row r="3163" spans="1:2" x14ac:dyDescent="0.35">
      <c r="A3163" s="1"/>
      <c r="B3163" s="237"/>
    </row>
    <row r="3164" spans="1:2" x14ac:dyDescent="0.35">
      <c r="A3164" s="1"/>
      <c r="B3164" s="237"/>
    </row>
    <row r="3165" spans="1:2" x14ac:dyDescent="0.35">
      <c r="A3165" s="1"/>
      <c r="B3165" s="237"/>
    </row>
    <row r="3166" spans="1:2" x14ac:dyDescent="0.35">
      <c r="A3166" s="1"/>
      <c r="B3166" s="237"/>
    </row>
    <row r="3167" spans="1:2" x14ac:dyDescent="0.35">
      <c r="A3167" s="1"/>
      <c r="B3167" s="237"/>
    </row>
    <row r="3168" spans="1:2" x14ac:dyDescent="0.35">
      <c r="A3168" s="1"/>
      <c r="B3168" s="237"/>
    </row>
    <row r="3169" spans="1:2" x14ac:dyDescent="0.35">
      <c r="A3169" s="1"/>
      <c r="B3169" s="237"/>
    </row>
    <row r="3170" spans="1:2" x14ac:dyDescent="0.35">
      <c r="A3170" s="1"/>
      <c r="B3170" s="237"/>
    </row>
    <row r="3171" spans="1:2" x14ac:dyDescent="0.35">
      <c r="A3171" s="1"/>
      <c r="B3171" s="237"/>
    </row>
    <row r="3172" spans="1:2" x14ac:dyDescent="0.35">
      <c r="A3172" s="1"/>
      <c r="B3172" s="237"/>
    </row>
    <row r="3173" spans="1:2" x14ac:dyDescent="0.35">
      <c r="A3173" s="1"/>
      <c r="B3173" s="237"/>
    </row>
    <row r="3174" spans="1:2" x14ac:dyDescent="0.35">
      <c r="A3174" s="1"/>
      <c r="B3174" s="237"/>
    </row>
    <row r="3175" spans="1:2" x14ac:dyDescent="0.35">
      <c r="A3175" s="1"/>
      <c r="B3175" s="237"/>
    </row>
    <row r="3176" spans="1:2" x14ac:dyDescent="0.35">
      <c r="A3176" s="1"/>
      <c r="B3176" s="237"/>
    </row>
    <row r="3177" spans="1:2" x14ac:dyDescent="0.35">
      <c r="A3177" s="1"/>
      <c r="B3177" s="237"/>
    </row>
    <row r="3178" spans="1:2" x14ac:dyDescent="0.35">
      <c r="A3178" s="1"/>
      <c r="B3178" s="237"/>
    </row>
    <row r="3179" spans="1:2" x14ac:dyDescent="0.35">
      <c r="A3179" s="1"/>
      <c r="B3179" s="237"/>
    </row>
    <row r="3180" spans="1:2" x14ac:dyDescent="0.35">
      <c r="A3180" s="1"/>
      <c r="B3180" s="237"/>
    </row>
    <row r="3181" spans="1:2" x14ac:dyDescent="0.35">
      <c r="A3181" s="1"/>
      <c r="B3181" s="237"/>
    </row>
    <row r="3182" spans="1:2" x14ac:dyDescent="0.35">
      <c r="A3182" s="1"/>
      <c r="B3182" s="237"/>
    </row>
    <row r="3183" spans="1:2" x14ac:dyDescent="0.35">
      <c r="A3183" s="1"/>
      <c r="B3183" s="237"/>
    </row>
    <row r="3184" spans="1:2" x14ac:dyDescent="0.35">
      <c r="A3184" s="1"/>
      <c r="B3184" s="237"/>
    </row>
    <row r="3185" spans="1:2" x14ac:dyDescent="0.35">
      <c r="A3185" s="1"/>
      <c r="B3185" s="237"/>
    </row>
    <row r="3186" spans="1:2" x14ac:dyDescent="0.35">
      <c r="A3186" s="1"/>
      <c r="B3186" s="237"/>
    </row>
    <row r="3187" spans="1:2" x14ac:dyDescent="0.35">
      <c r="A3187" s="1"/>
      <c r="B3187" s="237"/>
    </row>
    <row r="3188" spans="1:2" x14ac:dyDescent="0.35">
      <c r="A3188" s="1"/>
      <c r="B3188" s="237"/>
    </row>
    <row r="3189" spans="1:2" x14ac:dyDescent="0.35">
      <c r="A3189" s="1"/>
      <c r="B3189" s="237"/>
    </row>
    <row r="3190" spans="1:2" x14ac:dyDescent="0.35">
      <c r="A3190" s="1"/>
      <c r="B3190" s="237"/>
    </row>
    <row r="3191" spans="1:2" x14ac:dyDescent="0.35">
      <c r="A3191" s="1"/>
      <c r="B3191" s="237"/>
    </row>
    <row r="3192" spans="1:2" x14ac:dyDescent="0.35">
      <c r="A3192" s="1"/>
      <c r="B3192" s="237"/>
    </row>
    <row r="3193" spans="1:2" x14ac:dyDescent="0.35">
      <c r="A3193" s="1"/>
      <c r="B3193" s="237"/>
    </row>
    <row r="3194" spans="1:2" x14ac:dyDescent="0.35">
      <c r="A3194" s="1"/>
      <c r="B3194" s="237"/>
    </row>
    <row r="3195" spans="1:2" x14ac:dyDescent="0.35">
      <c r="A3195" s="1"/>
      <c r="B3195" s="237"/>
    </row>
    <row r="3196" spans="1:2" x14ac:dyDescent="0.35">
      <c r="A3196" s="1"/>
      <c r="B3196" s="237"/>
    </row>
    <row r="3197" spans="1:2" x14ac:dyDescent="0.35">
      <c r="A3197" s="1"/>
      <c r="B3197" s="237"/>
    </row>
    <row r="3198" spans="1:2" x14ac:dyDescent="0.35">
      <c r="A3198" s="1"/>
      <c r="B3198" s="237"/>
    </row>
    <row r="3199" spans="1:2" x14ac:dyDescent="0.35">
      <c r="A3199" s="1"/>
      <c r="B3199" s="237"/>
    </row>
    <row r="3200" spans="1:2" x14ac:dyDescent="0.35">
      <c r="A3200" s="1"/>
      <c r="B3200" s="237"/>
    </row>
    <row r="3201" spans="1:2" x14ac:dyDescent="0.35">
      <c r="A3201" s="1"/>
      <c r="B3201" s="237"/>
    </row>
    <row r="3202" spans="1:2" x14ac:dyDescent="0.35">
      <c r="A3202" s="1"/>
      <c r="B3202" s="237"/>
    </row>
    <row r="3203" spans="1:2" x14ac:dyDescent="0.35">
      <c r="A3203" s="1"/>
      <c r="B3203" s="237"/>
    </row>
    <row r="3204" spans="1:2" x14ac:dyDescent="0.35">
      <c r="A3204" s="1"/>
      <c r="B3204" s="237"/>
    </row>
    <row r="3205" spans="1:2" x14ac:dyDescent="0.35">
      <c r="A3205" s="1"/>
      <c r="B3205" s="237"/>
    </row>
    <row r="3206" spans="1:2" x14ac:dyDescent="0.35">
      <c r="A3206" s="1"/>
      <c r="B3206" s="237"/>
    </row>
    <row r="3207" spans="1:2" x14ac:dyDescent="0.35">
      <c r="A3207" s="1"/>
      <c r="B3207" s="237"/>
    </row>
    <row r="3208" spans="1:2" x14ac:dyDescent="0.35">
      <c r="A3208" s="1"/>
      <c r="B3208" s="237"/>
    </row>
    <row r="3209" spans="1:2" x14ac:dyDescent="0.35">
      <c r="A3209" s="1"/>
      <c r="B3209" s="237"/>
    </row>
    <row r="3210" spans="1:2" x14ac:dyDescent="0.35">
      <c r="A3210" s="1"/>
      <c r="B3210" s="237"/>
    </row>
    <row r="3211" spans="1:2" x14ac:dyDescent="0.35">
      <c r="A3211" s="1"/>
      <c r="B3211" s="237"/>
    </row>
    <row r="3212" spans="1:2" x14ac:dyDescent="0.35">
      <c r="A3212" s="1"/>
      <c r="B3212" s="237"/>
    </row>
    <row r="3213" spans="1:2" x14ac:dyDescent="0.35">
      <c r="A3213" s="1"/>
      <c r="B3213" s="237"/>
    </row>
    <row r="3214" spans="1:2" x14ac:dyDescent="0.35">
      <c r="A3214" s="1"/>
      <c r="B3214" s="237"/>
    </row>
    <row r="3215" spans="1:2" x14ac:dyDescent="0.35">
      <c r="A3215" s="1"/>
      <c r="B3215" s="237"/>
    </row>
    <row r="3216" spans="1:2" x14ac:dyDescent="0.35">
      <c r="A3216" s="1"/>
      <c r="B3216" s="237"/>
    </row>
    <row r="3217" spans="1:2" x14ac:dyDescent="0.35">
      <c r="A3217" s="1"/>
      <c r="B3217" s="237"/>
    </row>
    <row r="3218" spans="1:2" x14ac:dyDescent="0.35">
      <c r="A3218" s="1"/>
      <c r="B3218" s="237"/>
    </row>
    <row r="3219" spans="1:2" x14ac:dyDescent="0.35">
      <c r="A3219" s="1"/>
      <c r="B3219" s="237"/>
    </row>
    <row r="3220" spans="1:2" x14ac:dyDescent="0.35">
      <c r="A3220" s="1"/>
      <c r="B3220" s="237"/>
    </row>
    <row r="3221" spans="1:2" x14ac:dyDescent="0.35">
      <c r="A3221" s="1"/>
      <c r="B3221" s="237"/>
    </row>
    <row r="3222" spans="1:2" x14ac:dyDescent="0.35">
      <c r="A3222" s="1"/>
      <c r="B3222" s="237"/>
    </row>
    <row r="3223" spans="1:2" x14ac:dyDescent="0.35">
      <c r="A3223" s="1"/>
      <c r="B3223" s="237"/>
    </row>
    <row r="3224" spans="1:2" x14ac:dyDescent="0.35">
      <c r="A3224" s="1"/>
      <c r="B3224" s="237"/>
    </row>
    <row r="3225" spans="1:2" x14ac:dyDescent="0.35">
      <c r="A3225" s="1"/>
      <c r="B3225" s="237"/>
    </row>
    <row r="3226" spans="1:2" x14ac:dyDescent="0.35">
      <c r="A3226" s="1"/>
      <c r="B3226" s="237"/>
    </row>
    <row r="3227" spans="1:2" x14ac:dyDescent="0.35">
      <c r="A3227" s="1"/>
      <c r="B3227" s="237"/>
    </row>
    <row r="3228" spans="1:2" x14ac:dyDescent="0.35">
      <c r="A3228" s="1"/>
      <c r="B3228" s="237"/>
    </row>
    <row r="3229" spans="1:2" x14ac:dyDescent="0.35">
      <c r="A3229" s="1"/>
      <c r="B3229" s="237"/>
    </row>
    <row r="3230" spans="1:2" x14ac:dyDescent="0.35">
      <c r="A3230" s="1"/>
      <c r="B3230" s="237"/>
    </row>
    <row r="3231" spans="1:2" x14ac:dyDescent="0.35">
      <c r="A3231" s="1"/>
      <c r="B3231" s="237"/>
    </row>
    <row r="3232" spans="1:2" x14ac:dyDescent="0.35">
      <c r="A3232" s="1"/>
      <c r="B3232" s="237"/>
    </row>
    <row r="3233" spans="1:2" x14ac:dyDescent="0.35">
      <c r="A3233" s="1"/>
      <c r="B3233" s="237"/>
    </row>
    <row r="3234" spans="1:2" x14ac:dyDescent="0.35">
      <c r="A3234" s="1"/>
      <c r="B3234" s="237"/>
    </row>
    <row r="3235" spans="1:2" x14ac:dyDescent="0.35">
      <c r="A3235" s="1"/>
      <c r="B3235" s="237"/>
    </row>
    <row r="3236" spans="1:2" x14ac:dyDescent="0.35">
      <c r="A3236" s="1"/>
      <c r="B3236" s="237"/>
    </row>
    <row r="3237" spans="1:2" x14ac:dyDescent="0.35">
      <c r="A3237" s="1"/>
      <c r="B3237" s="237"/>
    </row>
    <row r="3238" spans="1:2" x14ac:dyDescent="0.35">
      <c r="A3238" s="1"/>
      <c r="B3238" s="237"/>
    </row>
    <row r="3239" spans="1:2" x14ac:dyDescent="0.35">
      <c r="A3239" s="1"/>
      <c r="B3239" s="237"/>
    </row>
    <row r="3240" spans="1:2" x14ac:dyDescent="0.35">
      <c r="A3240" s="1"/>
      <c r="B3240" s="237"/>
    </row>
    <row r="3241" spans="1:2" x14ac:dyDescent="0.35">
      <c r="A3241" s="1"/>
      <c r="B3241" s="237"/>
    </row>
    <row r="3242" spans="1:2" x14ac:dyDescent="0.35">
      <c r="A3242" s="1"/>
      <c r="B3242" s="237"/>
    </row>
    <row r="3243" spans="1:2" x14ac:dyDescent="0.35">
      <c r="A3243" s="1"/>
      <c r="B3243" s="237"/>
    </row>
    <row r="3244" spans="1:2" x14ac:dyDescent="0.35">
      <c r="A3244" s="1"/>
      <c r="B3244" s="237"/>
    </row>
    <row r="3245" spans="1:2" x14ac:dyDescent="0.35">
      <c r="A3245" s="1"/>
      <c r="B3245" s="237"/>
    </row>
    <row r="3246" spans="1:2" x14ac:dyDescent="0.35">
      <c r="A3246" s="1"/>
      <c r="B3246" s="237"/>
    </row>
    <row r="3247" spans="1:2" x14ac:dyDescent="0.35">
      <c r="A3247" s="1"/>
      <c r="B3247" s="237"/>
    </row>
    <row r="3248" spans="1:2" x14ac:dyDescent="0.35">
      <c r="A3248" s="1"/>
      <c r="B3248" s="237"/>
    </row>
    <row r="3249" spans="1:2" x14ac:dyDescent="0.35">
      <c r="A3249" s="1"/>
      <c r="B3249" s="237"/>
    </row>
    <row r="3250" spans="1:2" x14ac:dyDescent="0.35">
      <c r="A3250" s="1"/>
      <c r="B3250" s="237"/>
    </row>
    <row r="3251" spans="1:2" x14ac:dyDescent="0.35">
      <c r="A3251" s="1"/>
      <c r="B3251" s="237"/>
    </row>
    <row r="3252" spans="1:2" x14ac:dyDescent="0.35">
      <c r="A3252" s="1"/>
      <c r="B3252" s="237"/>
    </row>
    <row r="3253" spans="1:2" x14ac:dyDescent="0.35">
      <c r="A3253" s="1"/>
      <c r="B3253" s="237"/>
    </row>
    <row r="3254" spans="1:2" x14ac:dyDescent="0.35">
      <c r="A3254" s="1"/>
      <c r="B3254" s="237"/>
    </row>
    <row r="3255" spans="1:2" x14ac:dyDescent="0.35">
      <c r="A3255" s="1"/>
      <c r="B3255" s="237"/>
    </row>
    <row r="3256" spans="1:2" x14ac:dyDescent="0.35">
      <c r="A3256" s="1"/>
      <c r="B3256" s="237"/>
    </row>
    <row r="3257" spans="1:2" x14ac:dyDescent="0.35">
      <c r="A3257" s="1"/>
      <c r="B3257" s="237"/>
    </row>
    <row r="3258" spans="1:2" x14ac:dyDescent="0.35">
      <c r="A3258" s="1"/>
      <c r="B3258" s="237"/>
    </row>
    <row r="3259" spans="1:2" x14ac:dyDescent="0.35">
      <c r="A3259" s="1"/>
      <c r="B3259" s="237"/>
    </row>
    <row r="3260" spans="1:2" x14ac:dyDescent="0.35">
      <c r="A3260" s="1"/>
      <c r="B3260" s="237"/>
    </row>
    <row r="3261" spans="1:2" x14ac:dyDescent="0.35">
      <c r="A3261" s="1"/>
      <c r="B3261" s="237"/>
    </row>
    <row r="3262" spans="1:2" x14ac:dyDescent="0.35">
      <c r="A3262" s="1"/>
      <c r="B3262" s="237"/>
    </row>
    <row r="3263" spans="1:2" x14ac:dyDescent="0.35">
      <c r="A3263" s="1"/>
      <c r="B3263" s="237"/>
    </row>
    <row r="3264" spans="1:2" x14ac:dyDescent="0.35">
      <c r="A3264" s="1"/>
      <c r="B3264" s="237"/>
    </row>
    <row r="3265" spans="1:2" x14ac:dyDescent="0.35">
      <c r="A3265" s="1"/>
      <c r="B3265" s="237"/>
    </row>
    <row r="3266" spans="1:2" x14ac:dyDescent="0.35">
      <c r="A3266" s="1"/>
      <c r="B3266" s="237"/>
    </row>
    <row r="3267" spans="1:2" x14ac:dyDescent="0.35">
      <c r="A3267" s="1"/>
      <c r="B3267" s="237"/>
    </row>
    <row r="3268" spans="1:2" x14ac:dyDescent="0.35">
      <c r="A3268" s="1"/>
      <c r="B3268" s="237"/>
    </row>
    <row r="3269" spans="1:2" x14ac:dyDescent="0.35">
      <c r="A3269" s="1"/>
      <c r="B3269" s="237"/>
    </row>
    <row r="3270" spans="1:2" x14ac:dyDescent="0.35">
      <c r="A3270" s="1"/>
      <c r="B3270" s="237"/>
    </row>
    <row r="3271" spans="1:2" x14ac:dyDescent="0.35">
      <c r="A3271" s="1"/>
      <c r="B3271" s="237"/>
    </row>
    <row r="3272" spans="1:2" x14ac:dyDescent="0.35">
      <c r="A3272" s="1"/>
      <c r="B3272" s="237"/>
    </row>
    <row r="3273" spans="1:2" x14ac:dyDescent="0.35">
      <c r="A3273" s="1"/>
      <c r="B3273" s="237"/>
    </row>
    <row r="3274" spans="1:2" x14ac:dyDescent="0.35">
      <c r="A3274" s="1"/>
      <c r="B3274" s="237"/>
    </row>
    <row r="3275" spans="1:2" x14ac:dyDescent="0.35">
      <c r="A3275" s="1"/>
      <c r="B3275" s="237"/>
    </row>
    <row r="3276" spans="1:2" x14ac:dyDescent="0.35">
      <c r="A3276" s="1"/>
      <c r="B3276" s="237"/>
    </row>
    <row r="3277" spans="1:2" x14ac:dyDescent="0.35">
      <c r="A3277" s="1"/>
      <c r="B3277" s="237"/>
    </row>
    <row r="3278" spans="1:2" x14ac:dyDescent="0.35">
      <c r="A3278" s="1"/>
      <c r="B3278" s="237"/>
    </row>
    <row r="3279" spans="1:2" x14ac:dyDescent="0.35">
      <c r="A3279" s="1"/>
      <c r="B3279" s="237"/>
    </row>
    <row r="3280" spans="1:2" x14ac:dyDescent="0.35">
      <c r="A3280" s="1"/>
      <c r="B3280" s="237"/>
    </row>
    <row r="3281" spans="1:2" x14ac:dyDescent="0.35">
      <c r="A3281" s="1"/>
      <c r="B3281" s="237"/>
    </row>
    <row r="3282" spans="1:2" x14ac:dyDescent="0.35">
      <c r="A3282" s="1"/>
      <c r="B3282" s="237"/>
    </row>
    <row r="3283" spans="1:2" x14ac:dyDescent="0.35">
      <c r="A3283" s="1"/>
      <c r="B3283" s="237"/>
    </row>
    <row r="3284" spans="1:2" x14ac:dyDescent="0.35">
      <c r="A3284" s="1"/>
      <c r="B3284" s="237"/>
    </row>
    <row r="3285" spans="1:2" x14ac:dyDescent="0.35">
      <c r="A3285" s="1"/>
      <c r="B3285" s="237"/>
    </row>
    <row r="3286" spans="1:2" x14ac:dyDescent="0.35">
      <c r="A3286" s="1"/>
      <c r="B3286" s="237"/>
    </row>
    <row r="3287" spans="1:2" x14ac:dyDescent="0.35">
      <c r="A3287" s="1"/>
      <c r="B3287" s="237"/>
    </row>
    <row r="3288" spans="1:2" x14ac:dyDescent="0.35">
      <c r="A3288" s="1"/>
      <c r="B3288" s="237"/>
    </row>
    <row r="3289" spans="1:2" x14ac:dyDescent="0.35">
      <c r="A3289" s="1"/>
      <c r="B3289" s="237"/>
    </row>
    <row r="3290" spans="1:2" x14ac:dyDescent="0.35">
      <c r="A3290" s="1"/>
      <c r="B3290" s="237"/>
    </row>
    <row r="3291" spans="1:2" x14ac:dyDescent="0.35">
      <c r="A3291" s="1"/>
      <c r="B3291" s="237"/>
    </row>
    <row r="3292" spans="1:2" x14ac:dyDescent="0.35">
      <c r="A3292" s="1"/>
      <c r="B3292" s="237"/>
    </row>
    <row r="3293" spans="1:2" x14ac:dyDescent="0.35">
      <c r="A3293" s="1"/>
      <c r="B3293" s="237"/>
    </row>
    <row r="3294" spans="1:2" x14ac:dyDescent="0.35">
      <c r="A3294" s="1"/>
      <c r="B3294" s="237"/>
    </row>
    <row r="3295" spans="1:2" x14ac:dyDescent="0.35">
      <c r="A3295" s="1"/>
      <c r="B3295" s="237"/>
    </row>
    <row r="3296" spans="1:2" x14ac:dyDescent="0.35">
      <c r="A3296" s="1"/>
      <c r="B3296" s="237"/>
    </row>
    <row r="3297" spans="1:2" x14ac:dyDescent="0.35">
      <c r="A3297" s="1"/>
      <c r="B3297" s="237"/>
    </row>
    <row r="3298" spans="1:2" x14ac:dyDescent="0.35">
      <c r="A3298" s="1"/>
      <c r="B3298" s="237"/>
    </row>
    <row r="3299" spans="1:2" x14ac:dyDescent="0.35">
      <c r="A3299" s="1"/>
      <c r="B3299" s="237"/>
    </row>
    <row r="3300" spans="1:2" x14ac:dyDescent="0.35">
      <c r="A3300" s="1"/>
      <c r="B3300" s="237"/>
    </row>
    <row r="3301" spans="1:2" x14ac:dyDescent="0.35">
      <c r="A3301" s="1"/>
      <c r="B3301" s="237"/>
    </row>
    <row r="3302" spans="1:2" x14ac:dyDescent="0.35">
      <c r="A3302" s="1"/>
      <c r="B3302" s="237"/>
    </row>
    <row r="3303" spans="1:2" x14ac:dyDescent="0.35">
      <c r="A3303" s="1"/>
      <c r="B3303" s="237"/>
    </row>
    <row r="3304" spans="1:2" x14ac:dyDescent="0.35">
      <c r="A3304" s="1"/>
      <c r="B3304" s="237"/>
    </row>
    <row r="3305" spans="1:2" x14ac:dyDescent="0.35">
      <c r="A3305" s="1"/>
      <c r="B3305" s="237"/>
    </row>
    <row r="3306" spans="1:2" x14ac:dyDescent="0.35">
      <c r="A3306" s="1"/>
      <c r="B3306" s="237"/>
    </row>
    <row r="3307" spans="1:2" x14ac:dyDescent="0.35">
      <c r="A3307" s="1"/>
      <c r="B3307" s="237"/>
    </row>
    <row r="3308" spans="1:2" x14ac:dyDescent="0.35">
      <c r="A3308" s="1"/>
      <c r="B3308" s="237"/>
    </row>
    <row r="3309" spans="1:2" x14ac:dyDescent="0.35">
      <c r="A3309" s="1"/>
      <c r="B3309" s="237"/>
    </row>
    <row r="3310" spans="1:2" x14ac:dyDescent="0.35">
      <c r="A3310" s="1"/>
      <c r="B3310" s="237"/>
    </row>
    <row r="3311" spans="1:2" x14ac:dyDescent="0.35">
      <c r="A3311" s="1"/>
      <c r="B3311" s="237"/>
    </row>
    <row r="3312" spans="1:2" x14ac:dyDescent="0.35">
      <c r="A3312" s="1"/>
      <c r="B3312" s="237"/>
    </row>
    <row r="3313" spans="1:2" x14ac:dyDescent="0.35">
      <c r="A3313" s="1"/>
      <c r="B3313" s="237"/>
    </row>
    <row r="3314" spans="1:2" x14ac:dyDescent="0.35">
      <c r="A3314" s="1"/>
      <c r="B3314" s="237"/>
    </row>
    <row r="3315" spans="1:2" x14ac:dyDescent="0.35">
      <c r="A3315" s="1"/>
      <c r="B3315" s="237"/>
    </row>
    <row r="3316" spans="1:2" x14ac:dyDescent="0.35">
      <c r="A3316" s="1"/>
      <c r="B3316" s="237"/>
    </row>
    <row r="3317" spans="1:2" x14ac:dyDescent="0.35">
      <c r="A3317" s="1"/>
      <c r="B3317" s="237"/>
    </row>
    <row r="3318" spans="1:2" x14ac:dyDescent="0.35">
      <c r="A3318" s="1"/>
      <c r="B3318" s="237"/>
    </row>
    <row r="3319" spans="1:2" x14ac:dyDescent="0.35">
      <c r="A3319" s="1"/>
      <c r="B3319" s="237"/>
    </row>
    <row r="3320" spans="1:2" x14ac:dyDescent="0.35">
      <c r="A3320" s="1"/>
      <c r="B3320" s="237"/>
    </row>
    <row r="3321" spans="1:2" x14ac:dyDescent="0.35">
      <c r="A3321" s="1"/>
      <c r="B3321" s="237"/>
    </row>
    <row r="3322" spans="1:2" x14ac:dyDescent="0.35">
      <c r="A3322" s="1"/>
      <c r="B3322" s="237"/>
    </row>
    <row r="3323" spans="1:2" x14ac:dyDescent="0.35">
      <c r="A3323" s="1"/>
      <c r="B3323" s="237"/>
    </row>
    <row r="3324" spans="1:2" x14ac:dyDescent="0.35">
      <c r="A3324" s="1"/>
      <c r="B3324" s="237"/>
    </row>
    <row r="3325" spans="1:2" x14ac:dyDescent="0.35">
      <c r="A3325" s="1"/>
      <c r="B3325" s="237"/>
    </row>
    <row r="3326" spans="1:2" x14ac:dyDescent="0.35">
      <c r="A3326" s="1"/>
      <c r="B3326" s="237"/>
    </row>
    <row r="3327" spans="1:2" x14ac:dyDescent="0.35">
      <c r="A3327" s="1"/>
      <c r="B3327" s="237"/>
    </row>
    <row r="3328" spans="1:2" x14ac:dyDescent="0.35">
      <c r="A3328" s="1"/>
      <c r="B3328" s="237"/>
    </row>
    <row r="3329" spans="1:2" x14ac:dyDescent="0.35">
      <c r="A3329" s="1"/>
      <c r="B3329" s="237"/>
    </row>
    <row r="3330" spans="1:2" x14ac:dyDescent="0.35">
      <c r="A3330" s="1"/>
      <c r="B3330" s="237"/>
    </row>
    <row r="3331" spans="1:2" x14ac:dyDescent="0.35">
      <c r="A3331" s="1"/>
      <c r="B3331" s="237"/>
    </row>
    <row r="3332" spans="1:2" x14ac:dyDescent="0.35">
      <c r="A3332" s="1"/>
      <c r="B3332" s="237"/>
    </row>
    <row r="3333" spans="1:2" x14ac:dyDescent="0.35">
      <c r="A3333" s="1"/>
      <c r="B3333" s="237"/>
    </row>
    <row r="3334" spans="1:2" x14ac:dyDescent="0.35">
      <c r="A3334" s="1"/>
      <c r="B3334" s="237"/>
    </row>
    <row r="3335" spans="1:2" x14ac:dyDescent="0.35">
      <c r="A3335" s="1"/>
      <c r="B3335" s="237"/>
    </row>
    <row r="3336" spans="1:2" x14ac:dyDescent="0.35">
      <c r="A3336" s="1"/>
      <c r="B3336" s="237"/>
    </row>
    <row r="3337" spans="1:2" x14ac:dyDescent="0.35">
      <c r="A3337" s="1"/>
      <c r="B3337" s="237"/>
    </row>
    <row r="3338" spans="1:2" x14ac:dyDescent="0.35">
      <c r="A3338" s="1"/>
      <c r="B3338" s="237"/>
    </row>
    <row r="3339" spans="1:2" x14ac:dyDescent="0.35">
      <c r="A3339" s="1"/>
      <c r="B3339" s="237"/>
    </row>
    <row r="3340" spans="1:2" x14ac:dyDescent="0.35">
      <c r="A3340" s="1"/>
      <c r="B3340" s="237"/>
    </row>
    <row r="3341" spans="1:2" x14ac:dyDescent="0.35">
      <c r="A3341" s="1"/>
      <c r="B3341" s="237"/>
    </row>
    <row r="3342" spans="1:2" x14ac:dyDescent="0.35">
      <c r="A3342" s="1"/>
      <c r="B3342" s="237"/>
    </row>
    <row r="3343" spans="1:2" x14ac:dyDescent="0.35">
      <c r="A3343" s="1"/>
      <c r="B3343" s="237"/>
    </row>
    <row r="3344" spans="1:2" x14ac:dyDescent="0.35">
      <c r="A3344" s="1"/>
      <c r="B3344" s="237"/>
    </row>
    <row r="3345" spans="1:2" x14ac:dyDescent="0.35">
      <c r="A3345" s="1"/>
      <c r="B3345" s="237"/>
    </row>
    <row r="3346" spans="1:2" x14ac:dyDescent="0.35">
      <c r="A3346" s="1"/>
      <c r="B3346" s="237"/>
    </row>
    <row r="3347" spans="1:2" x14ac:dyDescent="0.35">
      <c r="A3347" s="1"/>
      <c r="B3347" s="237"/>
    </row>
    <row r="3348" spans="1:2" x14ac:dyDescent="0.35">
      <c r="A3348" s="1"/>
      <c r="B3348" s="237"/>
    </row>
    <row r="3349" spans="1:2" x14ac:dyDescent="0.35">
      <c r="A3349" s="1"/>
      <c r="B3349" s="237"/>
    </row>
    <row r="3350" spans="1:2" x14ac:dyDescent="0.35">
      <c r="A3350" s="1"/>
      <c r="B3350" s="237"/>
    </row>
    <row r="3351" spans="1:2" x14ac:dyDescent="0.35">
      <c r="A3351" s="1"/>
      <c r="B3351" s="237"/>
    </row>
    <row r="3352" spans="1:2" x14ac:dyDescent="0.35">
      <c r="A3352" s="1"/>
      <c r="B3352" s="237"/>
    </row>
    <row r="3353" spans="1:2" x14ac:dyDescent="0.35">
      <c r="A3353" s="1"/>
      <c r="B3353" s="237"/>
    </row>
    <row r="3354" spans="1:2" x14ac:dyDescent="0.35">
      <c r="A3354" s="1"/>
      <c r="B3354" s="237"/>
    </row>
    <row r="3355" spans="1:2" x14ac:dyDescent="0.35">
      <c r="A3355" s="1"/>
      <c r="B3355" s="237"/>
    </row>
    <row r="3356" spans="1:2" x14ac:dyDescent="0.35">
      <c r="A3356" s="1"/>
      <c r="B3356" s="237"/>
    </row>
    <row r="3357" spans="1:2" x14ac:dyDescent="0.35">
      <c r="A3357" s="1"/>
      <c r="B3357" s="237"/>
    </row>
    <row r="3358" spans="1:2" x14ac:dyDescent="0.35">
      <c r="A3358" s="1"/>
      <c r="B3358" s="237"/>
    </row>
    <row r="3359" spans="1:2" x14ac:dyDescent="0.35">
      <c r="A3359" s="1"/>
      <c r="B3359" s="237"/>
    </row>
    <row r="3360" spans="1:2" x14ac:dyDescent="0.35">
      <c r="A3360" s="1"/>
      <c r="B3360" s="237"/>
    </row>
    <row r="3361" spans="1:2" x14ac:dyDescent="0.35">
      <c r="A3361" s="1"/>
      <c r="B3361" s="237"/>
    </row>
    <row r="3362" spans="1:2" x14ac:dyDescent="0.35">
      <c r="A3362" s="1"/>
      <c r="B3362" s="237"/>
    </row>
    <row r="3363" spans="1:2" x14ac:dyDescent="0.35">
      <c r="A3363" s="1"/>
      <c r="B3363" s="237"/>
    </row>
    <row r="3364" spans="1:2" x14ac:dyDescent="0.35">
      <c r="A3364" s="1"/>
      <c r="B3364" s="237"/>
    </row>
    <row r="3365" spans="1:2" x14ac:dyDescent="0.35">
      <c r="A3365" s="1"/>
      <c r="B3365" s="237"/>
    </row>
    <row r="3366" spans="1:2" x14ac:dyDescent="0.35">
      <c r="A3366" s="1"/>
      <c r="B3366" s="237"/>
    </row>
    <row r="3367" spans="1:2" x14ac:dyDescent="0.35">
      <c r="A3367" s="1"/>
      <c r="B3367" s="237"/>
    </row>
    <row r="3368" spans="1:2" x14ac:dyDescent="0.35">
      <c r="A3368" s="1"/>
      <c r="B3368" s="237"/>
    </row>
    <row r="3369" spans="1:2" x14ac:dyDescent="0.35">
      <c r="A3369" s="1"/>
      <c r="B3369" s="237"/>
    </row>
    <row r="3370" spans="1:2" x14ac:dyDescent="0.35">
      <c r="A3370" s="1"/>
      <c r="B3370" s="237"/>
    </row>
    <row r="3371" spans="1:2" x14ac:dyDescent="0.35">
      <c r="A3371" s="1"/>
      <c r="B3371" s="237"/>
    </row>
    <row r="3372" spans="1:2" x14ac:dyDescent="0.35">
      <c r="A3372" s="1"/>
      <c r="B3372" s="237"/>
    </row>
    <row r="3373" spans="1:2" x14ac:dyDescent="0.35">
      <c r="A3373" s="1"/>
      <c r="B3373" s="237"/>
    </row>
    <row r="3374" spans="1:2" x14ac:dyDescent="0.35">
      <c r="A3374" s="1"/>
      <c r="B3374" s="237"/>
    </row>
    <row r="3375" spans="1:2" x14ac:dyDescent="0.35">
      <c r="A3375" s="1"/>
      <c r="B3375" s="237"/>
    </row>
    <row r="3376" spans="1:2" x14ac:dyDescent="0.35">
      <c r="A3376" s="1"/>
      <c r="B3376" s="237"/>
    </row>
    <row r="3377" spans="1:2" x14ac:dyDescent="0.35">
      <c r="A3377" s="1"/>
      <c r="B3377" s="237"/>
    </row>
    <row r="3378" spans="1:2" x14ac:dyDescent="0.35">
      <c r="A3378" s="1"/>
      <c r="B3378" s="237"/>
    </row>
    <row r="3379" spans="1:2" x14ac:dyDescent="0.35">
      <c r="A3379" s="1"/>
      <c r="B3379" s="237"/>
    </row>
    <row r="3380" spans="1:2" x14ac:dyDescent="0.35">
      <c r="A3380" s="1"/>
      <c r="B3380" s="237"/>
    </row>
    <row r="3381" spans="1:2" x14ac:dyDescent="0.35">
      <c r="A3381" s="1"/>
      <c r="B3381" s="237"/>
    </row>
    <row r="3382" spans="1:2" x14ac:dyDescent="0.35">
      <c r="A3382" s="1"/>
      <c r="B3382" s="237"/>
    </row>
    <row r="3383" spans="1:2" x14ac:dyDescent="0.35">
      <c r="A3383" s="1"/>
      <c r="B3383" s="237"/>
    </row>
    <row r="3384" spans="1:2" x14ac:dyDescent="0.35">
      <c r="A3384" s="1"/>
      <c r="B3384" s="237"/>
    </row>
    <row r="3385" spans="1:2" x14ac:dyDescent="0.35">
      <c r="A3385" s="1"/>
      <c r="B3385" s="237"/>
    </row>
    <row r="3386" spans="1:2" x14ac:dyDescent="0.35">
      <c r="A3386" s="1"/>
      <c r="B3386" s="237"/>
    </row>
    <row r="3387" spans="1:2" x14ac:dyDescent="0.35">
      <c r="A3387" s="1"/>
      <c r="B3387" s="237"/>
    </row>
    <row r="3388" spans="1:2" x14ac:dyDescent="0.35">
      <c r="A3388" s="1"/>
      <c r="B3388" s="237"/>
    </row>
    <row r="3389" spans="1:2" x14ac:dyDescent="0.35">
      <c r="A3389" s="1"/>
      <c r="B3389" s="237"/>
    </row>
    <row r="3390" spans="1:2" x14ac:dyDescent="0.35">
      <c r="A3390" s="1"/>
      <c r="B3390" s="237"/>
    </row>
    <row r="3391" spans="1:2" x14ac:dyDescent="0.35">
      <c r="A3391" s="1"/>
      <c r="B3391" s="237"/>
    </row>
    <row r="3392" spans="1:2" x14ac:dyDescent="0.35">
      <c r="A3392" s="1"/>
      <c r="B3392" s="237"/>
    </row>
    <row r="3393" spans="1:2" x14ac:dyDescent="0.35">
      <c r="A3393" s="1"/>
      <c r="B3393" s="237"/>
    </row>
    <row r="3394" spans="1:2" x14ac:dyDescent="0.35">
      <c r="A3394" s="1"/>
      <c r="B3394" s="237"/>
    </row>
    <row r="3395" spans="1:2" x14ac:dyDescent="0.35">
      <c r="A3395" s="1"/>
      <c r="B3395" s="237"/>
    </row>
    <row r="3396" spans="1:2" x14ac:dyDescent="0.35">
      <c r="A3396" s="1"/>
      <c r="B3396" s="237"/>
    </row>
    <row r="3397" spans="1:2" x14ac:dyDescent="0.35">
      <c r="A3397" s="1"/>
      <c r="B3397" s="237"/>
    </row>
    <row r="3398" spans="1:2" x14ac:dyDescent="0.35">
      <c r="A3398" s="1"/>
      <c r="B3398" s="237"/>
    </row>
    <row r="3399" spans="1:2" x14ac:dyDescent="0.35">
      <c r="A3399" s="1"/>
      <c r="B3399" s="237"/>
    </row>
    <row r="3400" spans="1:2" x14ac:dyDescent="0.35">
      <c r="A3400" s="1"/>
      <c r="B3400" s="237"/>
    </row>
    <row r="3401" spans="1:2" x14ac:dyDescent="0.35">
      <c r="A3401" s="1"/>
      <c r="B3401" s="237"/>
    </row>
    <row r="3402" spans="1:2" x14ac:dyDescent="0.35">
      <c r="A3402" s="1"/>
      <c r="B3402" s="237"/>
    </row>
    <row r="3403" spans="1:2" x14ac:dyDescent="0.35">
      <c r="A3403" s="1"/>
      <c r="B3403" s="237"/>
    </row>
    <row r="3404" spans="1:2" x14ac:dyDescent="0.35">
      <c r="A3404" s="1"/>
      <c r="B3404" s="237"/>
    </row>
    <row r="3405" spans="1:2" x14ac:dyDescent="0.35">
      <c r="A3405" s="1"/>
      <c r="B3405" s="237"/>
    </row>
    <row r="3406" spans="1:2" x14ac:dyDescent="0.35">
      <c r="A3406" s="1"/>
      <c r="B3406" s="237"/>
    </row>
    <row r="3407" spans="1:2" x14ac:dyDescent="0.35">
      <c r="A3407" s="1"/>
      <c r="B3407" s="237"/>
    </row>
    <row r="3408" spans="1:2" x14ac:dyDescent="0.35">
      <c r="A3408" s="1"/>
      <c r="B3408" s="237"/>
    </row>
    <row r="3409" spans="1:2" x14ac:dyDescent="0.35">
      <c r="A3409" s="1"/>
      <c r="B3409" s="237"/>
    </row>
    <row r="3410" spans="1:2" x14ac:dyDescent="0.35">
      <c r="A3410" s="1"/>
      <c r="B3410" s="237"/>
    </row>
    <row r="3411" spans="1:2" x14ac:dyDescent="0.35">
      <c r="A3411" s="1"/>
      <c r="B3411" s="237"/>
    </row>
    <row r="3412" spans="1:2" x14ac:dyDescent="0.35">
      <c r="A3412" s="1"/>
      <c r="B3412" s="237"/>
    </row>
    <row r="3413" spans="1:2" x14ac:dyDescent="0.35">
      <c r="A3413" s="1"/>
      <c r="B3413" s="237"/>
    </row>
    <row r="3414" spans="1:2" x14ac:dyDescent="0.35">
      <c r="A3414" s="1"/>
      <c r="B3414" s="237"/>
    </row>
    <row r="3415" spans="1:2" x14ac:dyDescent="0.35">
      <c r="A3415" s="1"/>
      <c r="B3415" s="237"/>
    </row>
    <row r="3416" spans="1:2" x14ac:dyDescent="0.35">
      <c r="A3416" s="1"/>
      <c r="B3416" s="237"/>
    </row>
    <row r="3417" spans="1:2" x14ac:dyDescent="0.35">
      <c r="A3417" s="1"/>
      <c r="B3417" s="237"/>
    </row>
    <row r="3418" spans="1:2" x14ac:dyDescent="0.35">
      <c r="A3418" s="1"/>
      <c r="B3418" s="237"/>
    </row>
    <row r="3419" spans="1:2" x14ac:dyDescent="0.35">
      <c r="A3419" s="1"/>
      <c r="B3419" s="237"/>
    </row>
    <row r="3420" spans="1:2" x14ac:dyDescent="0.35">
      <c r="A3420" s="1"/>
      <c r="B3420" s="237"/>
    </row>
    <row r="3421" spans="1:2" x14ac:dyDescent="0.35">
      <c r="A3421" s="1"/>
      <c r="B3421" s="237"/>
    </row>
    <row r="3422" spans="1:2" x14ac:dyDescent="0.35">
      <c r="A3422" s="1"/>
      <c r="B3422" s="237"/>
    </row>
    <row r="3423" spans="1:2" x14ac:dyDescent="0.35">
      <c r="A3423" s="1"/>
      <c r="B3423" s="237"/>
    </row>
    <row r="3424" spans="1:2" x14ac:dyDescent="0.35">
      <c r="A3424" s="1"/>
      <c r="B3424" s="237"/>
    </row>
    <row r="3425" spans="1:2" x14ac:dyDescent="0.35">
      <c r="A3425" s="1"/>
      <c r="B3425" s="237"/>
    </row>
    <row r="3426" spans="1:2" x14ac:dyDescent="0.35">
      <c r="A3426" s="1"/>
      <c r="B3426" s="237"/>
    </row>
    <row r="3427" spans="1:2" x14ac:dyDescent="0.35">
      <c r="A3427" s="1"/>
      <c r="B3427" s="237"/>
    </row>
    <row r="3428" spans="1:2" x14ac:dyDescent="0.35">
      <c r="A3428" s="1"/>
      <c r="B3428" s="237"/>
    </row>
    <row r="3429" spans="1:2" x14ac:dyDescent="0.35">
      <c r="A3429" s="1"/>
      <c r="B3429" s="237"/>
    </row>
    <row r="3430" spans="1:2" x14ac:dyDescent="0.35">
      <c r="A3430" s="1"/>
      <c r="B3430" s="237"/>
    </row>
    <row r="3431" spans="1:2" x14ac:dyDescent="0.35">
      <c r="A3431" s="1"/>
      <c r="B3431" s="237"/>
    </row>
    <row r="3432" spans="1:2" x14ac:dyDescent="0.35">
      <c r="A3432" s="1"/>
      <c r="B3432" s="237"/>
    </row>
    <row r="3433" spans="1:2" x14ac:dyDescent="0.35">
      <c r="A3433" s="1"/>
      <c r="B3433" s="237"/>
    </row>
    <row r="3434" spans="1:2" x14ac:dyDescent="0.35">
      <c r="A3434" s="1"/>
      <c r="B3434" s="237"/>
    </row>
    <row r="3435" spans="1:2" x14ac:dyDescent="0.35">
      <c r="A3435" s="1"/>
      <c r="B3435" s="237"/>
    </row>
    <row r="3436" spans="1:2" x14ac:dyDescent="0.35">
      <c r="A3436" s="1"/>
      <c r="B3436" s="237"/>
    </row>
    <row r="3437" spans="1:2" x14ac:dyDescent="0.35">
      <c r="A3437" s="1"/>
      <c r="B3437" s="237"/>
    </row>
    <row r="3438" spans="1:2" x14ac:dyDescent="0.35">
      <c r="A3438" s="1"/>
      <c r="B3438" s="237"/>
    </row>
    <row r="3439" spans="1:2" x14ac:dyDescent="0.35">
      <c r="A3439" s="1"/>
      <c r="B3439" s="237"/>
    </row>
    <row r="3440" spans="1:2" x14ac:dyDescent="0.35">
      <c r="A3440" s="1"/>
      <c r="B3440" s="237"/>
    </row>
    <row r="3441" spans="1:2" x14ac:dyDescent="0.35">
      <c r="A3441" s="1"/>
      <c r="B3441" s="237"/>
    </row>
    <row r="3442" spans="1:2" x14ac:dyDescent="0.35">
      <c r="A3442" s="1"/>
      <c r="B3442" s="237"/>
    </row>
    <row r="3443" spans="1:2" x14ac:dyDescent="0.35">
      <c r="A3443" s="1"/>
      <c r="B3443" s="237"/>
    </row>
    <row r="3444" spans="1:2" x14ac:dyDescent="0.35">
      <c r="A3444" s="1"/>
      <c r="B3444" s="237"/>
    </row>
    <row r="3445" spans="1:2" x14ac:dyDescent="0.35">
      <c r="A3445" s="1"/>
      <c r="B3445" s="237"/>
    </row>
    <row r="3446" spans="1:2" x14ac:dyDescent="0.35">
      <c r="A3446" s="1"/>
      <c r="B3446" s="237"/>
    </row>
    <row r="3447" spans="1:2" x14ac:dyDescent="0.35">
      <c r="A3447" s="1"/>
      <c r="B3447" s="237"/>
    </row>
    <row r="3448" spans="1:2" x14ac:dyDescent="0.35">
      <c r="A3448" s="1"/>
      <c r="B3448" s="237"/>
    </row>
    <row r="3449" spans="1:2" x14ac:dyDescent="0.35">
      <c r="A3449" s="1"/>
      <c r="B3449" s="237"/>
    </row>
    <row r="3450" spans="1:2" x14ac:dyDescent="0.35">
      <c r="A3450" s="1"/>
      <c r="B3450" s="237"/>
    </row>
    <row r="3451" spans="1:2" x14ac:dyDescent="0.35">
      <c r="A3451" s="1"/>
      <c r="B3451" s="237"/>
    </row>
    <row r="3452" spans="1:2" x14ac:dyDescent="0.35">
      <c r="A3452" s="1"/>
      <c r="B3452" s="237"/>
    </row>
    <row r="3453" spans="1:2" x14ac:dyDescent="0.35">
      <c r="A3453" s="1"/>
      <c r="B3453" s="237"/>
    </row>
    <row r="3454" spans="1:2" x14ac:dyDescent="0.35">
      <c r="A3454" s="1"/>
      <c r="B3454" s="237"/>
    </row>
    <row r="3455" spans="1:2" x14ac:dyDescent="0.35">
      <c r="A3455" s="1"/>
      <c r="B3455" s="237"/>
    </row>
    <row r="3456" spans="1:2" x14ac:dyDescent="0.35">
      <c r="A3456" s="1"/>
      <c r="B3456" s="237"/>
    </row>
    <row r="3457" spans="1:2" x14ac:dyDescent="0.35">
      <c r="A3457" s="1"/>
      <c r="B3457" s="237"/>
    </row>
    <row r="3458" spans="1:2" x14ac:dyDescent="0.35">
      <c r="A3458" s="1"/>
      <c r="B3458" s="237"/>
    </row>
    <row r="3459" spans="1:2" x14ac:dyDescent="0.35">
      <c r="A3459" s="1"/>
      <c r="B3459" s="237"/>
    </row>
    <row r="3460" spans="1:2" x14ac:dyDescent="0.35">
      <c r="A3460" s="1"/>
      <c r="B3460" s="237"/>
    </row>
    <row r="3461" spans="1:2" x14ac:dyDescent="0.35">
      <c r="A3461" s="1"/>
      <c r="B3461" s="237"/>
    </row>
    <row r="3462" spans="1:2" x14ac:dyDescent="0.35">
      <c r="A3462" s="1"/>
      <c r="B3462" s="237"/>
    </row>
    <row r="3463" spans="1:2" x14ac:dyDescent="0.35">
      <c r="A3463" s="1"/>
      <c r="B3463" s="237"/>
    </row>
    <row r="3464" spans="1:2" x14ac:dyDescent="0.35">
      <c r="A3464" s="1"/>
      <c r="B3464" s="237"/>
    </row>
    <row r="3465" spans="1:2" x14ac:dyDescent="0.35">
      <c r="A3465" s="1"/>
      <c r="B3465" s="237"/>
    </row>
    <row r="3466" spans="1:2" x14ac:dyDescent="0.35">
      <c r="A3466" s="1"/>
      <c r="B3466" s="237"/>
    </row>
    <row r="3467" spans="1:2" x14ac:dyDescent="0.35">
      <c r="A3467" s="1"/>
      <c r="B3467" s="237"/>
    </row>
    <row r="3468" spans="1:2" x14ac:dyDescent="0.35">
      <c r="A3468" s="1"/>
      <c r="B3468" s="237"/>
    </row>
    <row r="3469" spans="1:2" x14ac:dyDescent="0.35">
      <c r="A3469" s="1"/>
      <c r="B3469" s="237"/>
    </row>
    <row r="3470" spans="1:2" x14ac:dyDescent="0.35">
      <c r="A3470" s="1"/>
      <c r="B3470" s="237"/>
    </row>
    <row r="3471" spans="1:2" x14ac:dyDescent="0.35">
      <c r="A3471" s="1"/>
      <c r="B3471" s="237"/>
    </row>
    <row r="3472" spans="1:2" x14ac:dyDescent="0.35">
      <c r="A3472" s="1"/>
      <c r="B3472" s="237"/>
    </row>
    <row r="3473" spans="1:2" x14ac:dyDescent="0.35">
      <c r="A3473" s="1"/>
      <c r="B3473" s="237"/>
    </row>
    <row r="3474" spans="1:2" x14ac:dyDescent="0.35">
      <c r="A3474" s="1"/>
      <c r="B3474" s="237"/>
    </row>
    <row r="3475" spans="1:2" x14ac:dyDescent="0.35">
      <c r="A3475" s="1"/>
      <c r="B3475" s="237"/>
    </row>
    <row r="3476" spans="1:2" x14ac:dyDescent="0.35">
      <c r="A3476" s="1"/>
      <c r="B3476" s="237"/>
    </row>
    <row r="3477" spans="1:2" x14ac:dyDescent="0.35">
      <c r="A3477" s="1"/>
      <c r="B3477" s="237"/>
    </row>
    <row r="3478" spans="1:2" x14ac:dyDescent="0.35">
      <c r="A3478" s="1"/>
      <c r="B3478" s="237"/>
    </row>
    <row r="3479" spans="1:2" x14ac:dyDescent="0.35">
      <c r="A3479" s="1"/>
      <c r="B3479" s="237"/>
    </row>
    <row r="3480" spans="1:2" x14ac:dyDescent="0.35">
      <c r="A3480" s="1"/>
      <c r="B3480" s="237"/>
    </row>
    <row r="3481" spans="1:2" x14ac:dyDescent="0.35">
      <c r="A3481" s="1"/>
      <c r="B3481" s="237"/>
    </row>
    <row r="3482" spans="1:2" x14ac:dyDescent="0.35">
      <c r="A3482" s="1"/>
      <c r="B3482" s="237"/>
    </row>
    <row r="3483" spans="1:2" x14ac:dyDescent="0.35">
      <c r="A3483" s="1"/>
      <c r="B3483" s="237"/>
    </row>
    <row r="3484" spans="1:2" x14ac:dyDescent="0.35">
      <c r="A3484" s="1"/>
      <c r="B3484" s="237"/>
    </row>
    <row r="3485" spans="1:2" x14ac:dyDescent="0.35">
      <c r="A3485" s="1"/>
      <c r="B3485" s="237"/>
    </row>
    <row r="3486" spans="1:2" x14ac:dyDescent="0.35">
      <c r="A3486" s="1"/>
      <c r="B3486" s="237"/>
    </row>
    <row r="3487" spans="1:2" x14ac:dyDescent="0.35">
      <c r="A3487" s="1"/>
      <c r="B3487" s="237"/>
    </row>
    <row r="3488" spans="1:2" x14ac:dyDescent="0.35">
      <c r="A3488" s="1"/>
      <c r="B3488" s="237"/>
    </row>
    <row r="3489" spans="1:2" x14ac:dyDescent="0.35">
      <c r="A3489" s="1"/>
      <c r="B3489" s="237"/>
    </row>
    <row r="3490" spans="1:2" x14ac:dyDescent="0.35">
      <c r="A3490" s="1"/>
      <c r="B3490" s="237"/>
    </row>
    <row r="3491" spans="1:2" x14ac:dyDescent="0.35">
      <c r="A3491" s="1"/>
      <c r="B3491" s="237"/>
    </row>
    <row r="3492" spans="1:2" x14ac:dyDescent="0.35">
      <c r="A3492" s="1"/>
      <c r="B3492" s="237"/>
    </row>
    <row r="3493" spans="1:2" x14ac:dyDescent="0.35">
      <c r="A3493" s="1"/>
      <c r="B3493" s="237"/>
    </row>
    <row r="3494" spans="1:2" x14ac:dyDescent="0.35">
      <c r="A3494" s="1"/>
      <c r="B3494" s="237"/>
    </row>
    <row r="3495" spans="1:2" x14ac:dyDescent="0.35">
      <c r="A3495" s="1"/>
      <c r="B3495" s="237"/>
    </row>
    <row r="3496" spans="1:2" x14ac:dyDescent="0.35">
      <c r="A3496" s="1"/>
      <c r="B3496" s="237"/>
    </row>
    <row r="3497" spans="1:2" x14ac:dyDescent="0.35">
      <c r="A3497" s="1"/>
      <c r="B3497" s="237"/>
    </row>
    <row r="3498" spans="1:2" x14ac:dyDescent="0.35">
      <c r="A3498" s="1"/>
      <c r="B3498" s="237"/>
    </row>
    <row r="3499" spans="1:2" x14ac:dyDescent="0.35">
      <c r="A3499" s="1"/>
      <c r="B3499" s="237"/>
    </row>
    <row r="3500" spans="1:2" x14ac:dyDescent="0.35">
      <c r="A3500" s="1"/>
      <c r="B3500" s="237"/>
    </row>
    <row r="3501" spans="1:2" x14ac:dyDescent="0.35">
      <c r="A3501" s="1"/>
      <c r="B3501" s="237"/>
    </row>
    <row r="3502" spans="1:2" x14ac:dyDescent="0.35">
      <c r="A3502" s="1"/>
      <c r="B3502" s="237"/>
    </row>
    <row r="3503" spans="1:2" x14ac:dyDescent="0.35">
      <c r="A3503" s="1"/>
      <c r="B3503" s="237"/>
    </row>
    <row r="3504" spans="1:2" x14ac:dyDescent="0.35">
      <c r="A3504" s="1"/>
      <c r="B3504" s="237"/>
    </row>
    <row r="3505" spans="1:2" x14ac:dyDescent="0.35">
      <c r="A3505" s="1"/>
      <c r="B3505" s="237"/>
    </row>
    <row r="3506" spans="1:2" x14ac:dyDescent="0.35">
      <c r="A3506" s="1"/>
      <c r="B3506" s="237"/>
    </row>
    <row r="3507" spans="1:2" x14ac:dyDescent="0.35">
      <c r="A3507" s="1"/>
      <c r="B3507" s="237"/>
    </row>
    <row r="3508" spans="1:2" x14ac:dyDescent="0.35">
      <c r="A3508" s="1"/>
      <c r="B3508" s="237"/>
    </row>
    <row r="3509" spans="1:2" x14ac:dyDescent="0.35">
      <c r="A3509" s="1"/>
      <c r="B3509" s="237"/>
    </row>
    <row r="3510" spans="1:2" x14ac:dyDescent="0.35">
      <c r="A3510" s="1"/>
      <c r="B3510" s="237"/>
    </row>
    <row r="3511" spans="1:2" x14ac:dyDescent="0.35">
      <c r="A3511" s="1"/>
      <c r="B3511" s="237"/>
    </row>
    <row r="3512" spans="1:2" x14ac:dyDescent="0.35">
      <c r="A3512" s="1"/>
      <c r="B3512" s="237"/>
    </row>
    <row r="3513" spans="1:2" x14ac:dyDescent="0.35">
      <c r="A3513" s="1"/>
      <c r="B3513" s="237"/>
    </row>
    <row r="3514" spans="1:2" x14ac:dyDescent="0.35">
      <c r="A3514" s="1"/>
      <c r="B3514" s="237"/>
    </row>
    <row r="3515" spans="1:2" x14ac:dyDescent="0.35">
      <c r="A3515" s="1"/>
      <c r="B3515" s="237"/>
    </row>
    <row r="3516" spans="1:2" x14ac:dyDescent="0.35">
      <c r="A3516" s="1"/>
      <c r="B3516" s="237"/>
    </row>
    <row r="3517" spans="1:2" x14ac:dyDescent="0.35">
      <c r="A3517" s="1"/>
      <c r="B3517" s="237"/>
    </row>
    <row r="3518" spans="1:2" x14ac:dyDescent="0.35">
      <c r="A3518" s="1"/>
      <c r="B3518" s="237"/>
    </row>
    <row r="3519" spans="1:2" x14ac:dyDescent="0.35">
      <c r="A3519" s="1"/>
      <c r="B3519" s="237"/>
    </row>
    <row r="3520" spans="1:2" x14ac:dyDescent="0.35">
      <c r="A3520" s="1"/>
      <c r="B3520" s="237"/>
    </row>
    <row r="3521" spans="1:2" x14ac:dyDescent="0.35">
      <c r="A3521" s="1"/>
      <c r="B3521" s="237"/>
    </row>
    <row r="3522" spans="1:2" x14ac:dyDescent="0.35">
      <c r="A3522" s="1"/>
      <c r="B3522" s="237"/>
    </row>
    <row r="3523" spans="1:2" x14ac:dyDescent="0.35">
      <c r="A3523" s="1"/>
      <c r="B3523" s="237"/>
    </row>
    <row r="3524" spans="1:2" x14ac:dyDescent="0.35">
      <c r="A3524" s="1"/>
      <c r="B3524" s="237"/>
    </row>
    <row r="3525" spans="1:2" x14ac:dyDescent="0.35">
      <c r="A3525" s="1"/>
      <c r="B3525" s="237"/>
    </row>
    <row r="3526" spans="1:2" x14ac:dyDescent="0.35">
      <c r="A3526" s="1"/>
      <c r="B3526" s="237"/>
    </row>
    <row r="3527" spans="1:2" x14ac:dyDescent="0.35">
      <c r="A3527" s="1"/>
      <c r="B3527" s="237"/>
    </row>
    <row r="3528" spans="1:2" x14ac:dyDescent="0.35">
      <c r="A3528" s="1"/>
      <c r="B3528" s="237"/>
    </row>
    <row r="3529" spans="1:2" x14ac:dyDescent="0.35">
      <c r="A3529" s="1"/>
      <c r="B3529" s="237"/>
    </row>
    <row r="3530" spans="1:2" x14ac:dyDescent="0.35">
      <c r="A3530" s="1"/>
      <c r="B3530" s="237"/>
    </row>
    <row r="3531" spans="1:2" x14ac:dyDescent="0.35">
      <c r="A3531" s="1"/>
      <c r="B3531" s="237"/>
    </row>
    <row r="3532" spans="1:2" x14ac:dyDescent="0.35">
      <c r="A3532" s="1"/>
      <c r="B3532" s="237"/>
    </row>
    <row r="3533" spans="1:2" x14ac:dyDescent="0.35">
      <c r="A3533" s="1"/>
      <c r="B3533" s="237"/>
    </row>
    <row r="3534" spans="1:2" x14ac:dyDescent="0.35">
      <c r="A3534" s="1"/>
      <c r="B3534" s="237"/>
    </row>
    <row r="3535" spans="1:2" x14ac:dyDescent="0.35">
      <c r="A3535" s="1"/>
      <c r="B3535" s="237"/>
    </row>
    <row r="3536" spans="1:2" x14ac:dyDescent="0.35">
      <c r="A3536" s="1"/>
      <c r="B3536" s="237"/>
    </row>
    <row r="3537" spans="1:2" x14ac:dyDescent="0.35">
      <c r="A3537" s="1"/>
      <c r="B3537" s="237"/>
    </row>
    <row r="3538" spans="1:2" x14ac:dyDescent="0.35">
      <c r="A3538" s="1"/>
      <c r="B3538" s="237"/>
    </row>
    <row r="3539" spans="1:2" x14ac:dyDescent="0.35">
      <c r="A3539" s="1"/>
      <c r="B3539" s="237"/>
    </row>
    <row r="3540" spans="1:2" x14ac:dyDescent="0.35">
      <c r="A3540" s="1"/>
      <c r="B3540" s="237"/>
    </row>
    <row r="3541" spans="1:2" x14ac:dyDescent="0.35">
      <c r="A3541" s="1"/>
      <c r="B3541" s="237"/>
    </row>
    <row r="3542" spans="1:2" x14ac:dyDescent="0.35">
      <c r="A3542" s="1"/>
      <c r="B3542" s="237"/>
    </row>
    <row r="3543" spans="1:2" x14ac:dyDescent="0.35">
      <c r="A3543" s="1"/>
      <c r="B3543" s="237"/>
    </row>
    <row r="3544" spans="1:2" x14ac:dyDescent="0.35">
      <c r="A3544" s="1"/>
      <c r="B3544" s="237"/>
    </row>
    <row r="3545" spans="1:2" x14ac:dyDescent="0.35">
      <c r="A3545" s="1"/>
      <c r="B3545" s="237"/>
    </row>
    <row r="3546" spans="1:2" x14ac:dyDescent="0.35">
      <c r="A3546" s="1"/>
      <c r="B3546" s="237"/>
    </row>
    <row r="3547" spans="1:2" x14ac:dyDescent="0.35">
      <c r="A3547" s="1"/>
      <c r="B3547" s="237"/>
    </row>
    <row r="3548" spans="1:2" x14ac:dyDescent="0.35">
      <c r="A3548" s="1"/>
      <c r="B3548" s="237"/>
    </row>
    <row r="3549" spans="1:2" x14ac:dyDescent="0.35">
      <c r="A3549" s="1"/>
      <c r="B3549" s="237"/>
    </row>
    <row r="3550" spans="1:2" x14ac:dyDescent="0.35">
      <c r="A3550" s="1"/>
      <c r="B3550" s="237"/>
    </row>
    <row r="3551" spans="1:2" x14ac:dyDescent="0.35">
      <c r="A3551" s="1"/>
      <c r="B3551" s="237"/>
    </row>
    <row r="3552" spans="1:2" x14ac:dyDescent="0.35">
      <c r="A3552" s="1"/>
      <c r="B3552" s="237"/>
    </row>
    <row r="3553" spans="1:2" x14ac:dyDescent="0.35">
      <c r="A3553" s="1"/>
      <c r="B3553" s="237"/>
    </row>
    <row r="3554" spans="1:2" x14ac:dyDescent="0.35">
      <c r="A3554" s="1"/>
      <c r="B3554" s="237"/>
    </row>
    <row r="3555" spans="1:2" x14ac:dyDescent="0.35">
      <c r="A3555" s="1"/>
      <c r="B3555" s="237"/>
    </row>
    <row r="3556" spans="1:2" x14ac:dyDescent="0.35">
      <c r="A3556" s="1"/>
      <c r="B3556" s="237"/>
    </row>
    <row r="3557" spans="1:2" x14ac:dyDescent="0.35">
      <c r="A3557" s="1"/>
      <c r="B3557" s="237"/>
    </row>
    <row r="3558" spans="1:2" x14ac:dyDescent="0.35">
      <c r="A3558" s="1"/>
      <c r="B3558" s="237"/>
    </row>
    <row r="3559" spans="1:2" x14ac:dyDescent="0.35">
      <c r="A3559" s="1"/>
      <c r="B3559" s="237"/>
    </row>
    <row r="3560" spans="1:2" x14ac:dyDescent="0.35">
      <c r="A3560" s="1"/>
      <c r="B3560" s="237"/>
    </row>
    <row r="3561" spans="1:2" x14ac:dyDescent="0.35">
      <c r="A3561" s="1"/>
      <c r="B3561" s="237"/>
    </row>
    <row r="3562" spans="1:2" x14ac:dyDescent="0.35">
      <c r="A3562" s="1"/>
      <c r="B3562" s="237"/>
    </row>
    <row r="3563" spans="1:2" x14ac:dyDescent="0.35">
      <c r="A3563" s="1"/>
      <c r="B3563" s="237"/>
    </row>
    <row r="3564" spans="1:2" x14ac:dyDescent="0.35">
      <c r="A3564" s="1"/>
      <c r="B3564" s="237"/>
    </row>
    <row r="3565" spans="1:2" x14ac:dyDescent="0.35">
      <c r="A3565" s="1"/>
      <c r="B3565" s="237"/>
    </row>
    <row r="3566" spans="1:2" x14ac:dyDescent="0.35">
      <c r="A3566" s="1"/>
      <c r="B3566" s="237"/>
    </row>
    <row r="3567" spans="1:2" x14ac:dyDescent="0.35">
      <c r="A3567" s="1"/>
      <c r="B3567" s="237"/>
    </row>
    <row r="3568" spans="1:2" x14ac:dyDescent="0.35">
      <c r="A3568" s="1"/>
      <c r="B3568" s="237"/>
    </row>
    <row r="3569" spans="1:2" x14ac:dyDescent="0.35">
      <c r="A3569" s="1"/>
      <c r="B3569" s="237"/>
    </row>
    <row r="3570" spans="1:2" x14ac:dyDescent="0.35">
      <c r="A3570" s="1"/>
      <c r="B3570" s="237"/>
    </row>
    <row r="3571" spans="1:2" x14ac:dyDescent="0.35">
      <c r="A3571" s="1"/>
      <c r="B3571" s="237"/>
    </row>
    <row r="3572" spans="1:2" x14ac:dyDescent="0.35">
      <c r="A3572" s="1"/>
      <c r="B3572" s="237"/>
    </row>
    <row r="3573" spans="1:2" x14ac:dyDescent="0.35">
      <c r="A3573" s="1"/>
      <c r="B3573" s="237"/>
    </row>
    <row r="3574" spans="1:2" x14ac:dyDescent="0.35">
      <c r="A3574" s="1"/>
      <c r="B3574" s="237"/>
    </row>
    <row r="3575" spans="1:2" x14ac:dyDescent="0.35">
      <c r="A3575" s="1"/>
      <c r="B3575" s="237"/>
    </row>
    <row r="3576" spans="1:2" x14ac:dyDescent="0.35">
      <c r="A3576" s="1"/>
      <c r="B3576" s="237"/>
    </row>
    <row r="3577" spans="1:2" x14ac:dyDescent="0.35">
      <c r="A3577" s="1"/>
      <c r="B3577" s="237"/>
    </row>
    <row r="3578" spans="1:2" x14ac:dyDescent="0.35">
      <c r="A3578" s="1"/>
      <c r="B3578" s="237"/>
    </row>
    <row r="3579" spans="1:2" x14ac:dyDescent="0.35">
      <c r="A3579" s="1"/>
      <c r="B3579" s="237"/>
    </row>
    <row r="3580" spans="1:2" x14ac:dyDescent="0.35">
      <c r="A3580" s="1"/>
      <c r="B3580" s="237"/>
    </row>
    <row r="3581" spans="1:2" x14ac:dyDescent="0.35">
      <c r="A3581" s="1"/>
      <c r="B3581" s="237"/>
    </row>
    <row r="3582" spans="1:2" x14ac:dyDescent="0.35">
      <c r="A3582" s="1"/>
      <c r="B3582" s="237"/>
    </row>
    <row r="3583" spans="1:2" x14ac:dyDescent="0.35">
      <c r="A3583" s="1"/>
      <c r="B3583" s="237"/>
    </row>
    <row r="3584" spans="1:2" x14ac:dyDescent="0.35">
      <c r="A3584" s="1"/>
      <c r="B3584" s="237"/>
    </row>
    <row r="3585" spans="1:2" x14ac:dyDescent="0.35">
      <c r="A3585" s="1"/>
      <c r="B3585" s="237"/>
    </row>
    <row r="3586" spans="1:2" x14ac:dyDescent="0.35">
      <c r="A3586" s="1"/>
      <c r="B3586" s="237"/>
    </row>
    <row r="3587" spans="1:2" x14ac:dyDescent="0.35">
      <c r="A3587" s="1"/>
      <c r="B3587" s="237"/>
    </row>
    <row r="3588" spans="1:2" x14ac:dyDescent="0.35">
      <c r="A3588" s="1"/>
      <c r="B3588" s="237"/>
    </row>
    <row r="3589" spans="1:2" x14ac:dyDescent="0.35">
      <c r="A3589" s="1"/>
      <c r="B3589" s="237"/>
    </row>
    <row r="3590" spans="1:2" x14ac:dyDescent="0.35">
      <c r="A3590" s="1"/>
      <c r="B3590" s="237"/>
    </row>
    <row r="3591" spans="1:2" x14ac:dyDescent="0.35">
      <c r="A3591" s="1"/>
      <c r="B3591" s="237"/>
    </row>
    <row r="3592" spans="1:2" x14ac:dyDescent="0.35">
      <c r="A3592" s="1"/>
      <c r="B3592" s="237"/>
    </row>
    <row r="3593" spans="1:2" x14ac:dyDescent="0.35">
      <c r="A3593" s="1"/>
      <c r="B3593" s="237"/>
    </row>
    <row r="3594" spans="1:2" x14ac:dyDescent="0.35">
      <c r="A3594" s="1"/>
      <c r="B3594" s="237"/>
    </row>
    <row r="3595" spans="1:2" x14ac:dyDescent="0.35">
      <c r="A3595" s="1"/>
      <c r="B3595" s="237"/>
    </row>
    <row r="3596" spans="1:2" x14ac:dyDescent="0.35">
      <c r="A3596" s="1"/>
      <c r="B3596" s="237"/>
    </row>
    <row r="3597" spans="1:2" x14ac:dyDescent="0.35">
      <c r="A3597" s="1"/>
      <c r="B3597" s="237"/>
    </row>
    <row r="3598" spans="1:2" x14ac:dyDescent="0.35">
      <c r="A3598" s="1"/>
      <c r="B3598" s="237"/>
    </row>
    <row r="3599" spans="1:2" x14ac:dyDescent="0.35">
      <c r="A3599" s="1"/>
      <c r="B3599" s="237"/>
    </row>
    <row r="3600" spans="1:2" x14ac:dyDescent="0.35">
      <c r="A3600" s="1"/>
      <c r="B3600" s="237"/>
    </row>
    <row r="3601" spans="1:2" x14ac:dyDescent="0.35">
      <c r="A3601" s="1"/>
      <c r="B3601" s="237"/>
    </row>
    <row r="3602" spans="1:2" x14ac:dyDescent="0.35">
      <c r="A3602" s="1"/>
      <c r="B3602" s="237"/>
    </row>
    <row r="3603" spans="1:2" x14ac:dyDescent="0.35">
      <c r="A3603" s="1"/>
      <c r="B3603" s="237"/>
    </row>
    <row r="3604" spans="1:2" x14ac:dyDescent="0.35">
      <c r="A3604" s="1"/>
      <c r="B3604" s="237"/>
    </row>
    <row r="3605" spans="1:2" x14ac:dyDescent="0.35">
      <c r="A3605" s="1"/>
      <c r="B3605" s="237"/>
    </row>
    <row r="3606" spans="1:2" x14ac:dyDescent="0.35">
      <c r="A3606" s="1"/>
      <c r="B3606" s="237"/>
    </row>
    <row r="3607" spans="1:2" x14ac:dyDescent="0.35">
      <c r="A3607" s="1"/>
      <c r="B3607" s="237"/>
    </row>
    <row r="3608" spans="1:2" x14ac:dyDescent="0.35">
      <c r="A3608" s="1"/>
      <c r="B3608" s="237"/>
    </row>
    <row r="3609" spans="1:2" x14ac:dyDescent="0.35">
      <c r="A3609" s="1"/>
      <c r="B3609" s="237"/>
    </row>
    <row r="3610" spans="1:2" x14ac:dyDescent="0.35">
      <c r="A3610" s="1"/>
      <c r="B3610" s="237"/>
    </row>
    <row r="3611" spans="1:2" x14ac:dyDescent="0.35">
      <c r="A3611" s="1"/>
      <c r="B3611" s="237"/>
    </row>
    <row r="3612" spans="1:2" x14ac:dyDescent="0.35">
      <c r="A3612" s="1"/>
      <c r="B3612" s="237"/>
    </row>
    <row r="3613" spans="1:2" x14ac:dyDescent="0.35">
      <c r="A3613" s="1"/>
      <c r="B3613" s="237"/>
    </row>
    <row r="3614" spans="1:2" x14ac:dyDescent="0.35">
      <c r="A3614" s="1"/>
      <c r="B3614" s="237"/>
    </row>
    <row r="3615" spans="1:2" x14ac:dyDescent="0.35">
      <c r="A3615" s="1"/>
      <c r="B3615" s="237"/>
    </row>
    <row r="3616" spans="1:2" x14ac:dyDescent="0.35">
      <c r="A3616" s="1"/>
      <c r="B3616" s="237"/>
    </row>
    <row r="3617" spans="1:2" x14ac:dyDescent="0.35">
      <c r="A3617" s="1"/>
      <c r="B3617" s="237"/>
    </row>
    <row r="3618" spans="1:2" x14ac:dyDescent="0.35">
      <c r="A3618" s="1"/>
      <c r="B3618" s="237"/>
    </row>
    <row r="3619" spans="1:2" x14ac:dyDescent="0.35">
      <c r="A3619" s="1"/>
      <c r="B3619" s="237"/>
    </row>
    <row r="3620" spans="1:2" x14ac:dyDescent="0.35">
      <c r="A3620" s="1"/>
      <c r="B3620" s="237"/>
    </row>
    <row r="3621" spans="1:2" x14ac:dyDescent="0.35">
      <c r="A3621" s="1"/>
      <c r="B3621" s="237"/>
    </row>
    <row r="3622" spans="1:2" x14ac:dyDescent="0.35">
      <c r="A3622" s="1"/>
      <c r="B3622" s="237"/>
    </row>
    <row r="3623" spans="1:2" x14ac:dyDescent="0.35">
      <c r="A3623" s="1"/>
      <c r="B3623" s="237"/>
    </row>
    <row r="3624" spans="1:2" x14ac:dyDescent="0.35">
      <c r="A3624" s="1"/>
      <c r="B3624" s="237"/>
    </row>
    <row r="3625" spans="1:2" x14ac:dyDescent="0.35">
      <c r="A3625" s="1"/>
      <c r="B3625" s="237"/>
    </row>
    <row r="3626" spans="1:2" x14ac:dyDescent="0.35">
      <c r="A3626" s="1"/>
      <c r="B3626" s="237"/>
    </row>
    <row r="3627" spans="1:2" x14ac:dyDescent="0.35">
      <c r="A3627" s="1"/>
      <c r="B3627" s="237"/>
    </row>
    <row r="3628" spans="1:2" x14ac:dyDescent="0.35">
      <c r="A3628" s="1"/>
      <c r="B3628" s="237"/>
    </row>
    <row r="3629" spans="1:2" x14ac:dyDescent="0.35">
      <c r="A3629" s="1"/>
      <c r="B3629" s="237"/>
    </row>
    <row r="3630" spans="1:2" x14ac:dyDescent="0.35">
      <c r="A3630" s="1"/>
      <c r="B3630" s="237"/>
    </row>
    <row r="3631" spans="1:2" x14ac:dyDescent="0.35">
      <c r="A3631" s="1"/>
      <c r="B3631" s="237"/>
    </row>
    <row r="3632" spans="1:2" x14ac:dyDescent="0.35">
      <c r="A3632" s="1"/>
      <c r="B3632" s="237"/>
    </row>
    <row r="3633" spans="1:2" x14ac:dyDescent="0.35">
      <c r="A3633" s="1"/>
      <c r="B3633" s="237"/>
    </row>
    <row r="3634" spans="1:2" x14ac:dyDescent="0.35">
      <c r="A3634" s="1"/>
      <c r="B3634" s="237"/>
    </row>
    <row r="3635" spans="1:2" x14ac:dyDescent="0.35">
      <c r="A3635" s="1"/>
      <c r="B3635" s="237"/>
    </row>
    <row r="3636" spans="1:2" x14ac:dyDescent="0.35">
      <c r="A3636" s="1"/>
      <c r="B3636" s="237"/>
    </row>
    <row r="3637" spans="1:2" x14ac:dyDescent="0.35">
      <c r="A3637" s="1"/>
      <c r="B3637" s="237"/>
    </row>
    <row r="3638" spans="1:2" x14ac:dyDescent="0.35">
      <c r="A3638" s="1"/>
      <c r="B3638" s="237"/>
    </row>
    <row r="3639" spans="1:2" x14ac:dyDescent="0.35">
      <c r="A3639" s="1"/>
      <c r="B3639" s="237"/>
    </row>
    <row r="3640" spans="1:2" x14ac:dyDescent="0.35">
      <c r="A3640" s="1"/>
      <c r="B3640" s="237"/>
    </row>
    <row r="3641" spans="1:2" x14ac:dyDescent="0.35">
      <c r="A3641" s="1"/>
      <c r="B3641" s="237"/>
    </row>
    <row r="3642" spans="1:2" x14ac:dyDescent="0.35">
      <c r="A3642" s="1"/>
      <c r="B3642" s="237"/>
    </row>
    <row r="3643" spans="1:2" x14ac:dyDescent="0.35">
      <c r="A3643" s="1"/>
      <c r="B3643" s="237"/>
    </row>
    <row r="3644" spans="1:2" x14ac:dyDescent="0.35">
      <c r="A3644" s="1"/>
      <c r="B3644" s="237"/>
    </row>
    <row r="3645" spans="1:2" x14ac:dyDescent="0.35">
      <c r="A3645" s="1"/>
      <c r="B3645" s="237"/>
    </row>
    <row r="3646" spans="1:2" x14ac:dyDescent="0.35">
      <c r="A3646" s="1"/>
      <c r="B3646" s="237"/>
    </row>
    <row r="3647" spans="1:2" x14ac:dyDescent="0.35">
      <c r="A3647" s="1"/>
      <c r="B3647" s="237"/>
    </row>
    <row r="3648" spans="1:2" x14ac:dyDescent="0.35">
      <c r="A3648" s="1"/>
      <c r="B3648" s="237"/>
    </row>
    <row r="3649" spans="1:2" x14ac:dyDescent="0.35">
      <c r="A3649" s="1"/>
      <c r="B3649" s="237"/>
    </row>
    <row r="3650" spans="1:2" x14ac:dyDescent="0.35">
      <c r="A3650" s="1"/>
      <c r="B3650" s="237"/>
    </row>
    <row r="3651" spans="1:2" x14ac:dyDescent="0.35">
      <c r="A3651" s="1"/>
      <c r="B3651" s="237"/>
    </row>
    <row r="3652" spans="1:2" x14ac:dyDescent="0.35">
      <c r="A3652" s="1"/>
      <c r="B3652" s="237"/>
    </row>
    <row r="3653" spans="1:2" x14ac:dyDescent="0.35">
      <c r="A3653" s="1"/>
      <c r="B3653" s="237"/>
    </row>
    <row r="3654" spans="1:2" x14ac:dyDescent="0.35">
      <c r="A3654" s="1"/>
      <c r="B3654" s="237"/>
    </row>
    <row r="3655" spans="1:2" x14ac:dyDescent="0.35">
      <c r="A3655" s="1"/>
      <c r="B3655" s="237"/>
    </row>
    <row r="3656" spans="1:2" x14ac:dyDescent="0.35">
      <c r="A3656" s="1"/>
      <c r="B3656" s="237"/>
    </row>
    <row r="3657" spans="1:2" x14ac:dyDescent="0.35">
      <c r="A3657" s="1"/>
      <c r="B3657" s="237"/>
    </row>
    <row r="3658" spans="1:2" x14ac:dyDescent="0.35">
      <c r="A3658" s="1"/>
      <c r="B3658" s="237"/>
    </row>
    <row r="3659" spans="1:2" x14ac:dyDescent="0.35">
      <c r="A3659" s="1"/>
      <c r="B3659" s="237"/>
    </row>
    <row r="3660" spans="1:2" x14ac:dyDescent="0.35">
      <c r="A3660" s="1"/>
      <c r="B3660" s="237"/>
    </row>
    <row r="3661" spans="1:2" x14ac:dyDescent="0.35">
      <c r="A3661" s="1"/>
      <c r="B3661" s="237"/>
    </row>
    <row r="3662" spans="1:2" x14ac:dyDescent="0.35">
      <c r="A3662" s="1"/>
      <c r="B3662" s="237"/>
    </row>
    <row r="3663" spans="1:2" x14ac:dyDescent="0.35">
      <c r="A3663" s="1"/>
      <c r="B3663" s="237"/>
    </row>
    <row r="3664" spans="1:2" x14ac:dyDescent="0.35">
      <c r="A3664" s="1"/>
      <c r="B3664" s="237"/>
    </row>
    <row r="3665" spans="1:2" x14ac:dyDescent="0.35">
      <c r="A3665" s="1"/>
      <c r="B3665" s="237"/>
    </row>
    <row r="3666" spans="1:2" x14ac:dyDescent="0.35">
      <c r="A3666" s="1"/>
      <c r="B3666" s="237"/>
    </row>
    <row r="3667" spans="1:2" x14ac:dyDescent="0.35">
      <c r="A3667" s="1"/>
      <c r="B3667" s="237"/>
    </row>
    <row r="3668" spans="1:2" x14ac:dyDescent="0.35">
      <c r="A3668" s="1"/>
      <c r="B3668" s="237"/>
    </row>
    <row r="3669" spans="1:2" x14ac:dyDescent="0.35">
      <c r="A3669" s="1"/>
      <c r="B3669" s="237"/>
    </row>
    <row r="3670" spans="1:2" x14ac:dyDescent="0.35">
      <c r="A3670" s="1"/>
      <c r="B3670" s="237"/>
    </row>
    <row r="3671" spans="1:2" x14ac:dyDescent="0.35">
      <c r="A3671" s="1"/>
      <c r="B3671" s="237"/>
    </row>
    <row r="3672" spans="1:2" x14ac:dyDescent="0.35">
      <c r="A3672" s="1"/>
      <c r="B3672" s="237"/>
    </row>
    <row r="3673" spans="1:2" x14ac:dyDescent="0.35">
      <c r="A3673" s="1"/>
      <c r="B3673" s="237"/>
    </row>
    <row r="3674" spans="1:2" x14ac:dyDescent="0.35">
      <c r="A3674" s="1"/>
      <c r="B3674" s="237"/>
    </row>
    <row r="3675" spans="1:2" x14ac:dyDescent="0.35">
      <c r="A3675" s="1"/>
      <c r="B3675" s="237"/>
    </row>
    <row r="3676" spans="1:2" x14ac:dyDescent="0.35">
      <c r="A3676" s="1"/>
      <c r="B3676" s="237"/>
    </row>
    <row r="3677" spans="1:2" x14ac:dyDescent="0.35">
      <c r="A3677" s="1"/>
      <c r="B3677" s="237"/>
    </row>
    <row r="3678" spans="1:2" x14ac:dyDescent="0.35">
      <c r="A3678" s="1"/>
      <c r="B3678" s="237"/>
    </row>
    <row r="3679" spans="1:2" x14ac:dyDescent="0.35">
      <c r="A3679" s="1"/>
      <c r="B3679" s="237"/>
    </row>
    <row r="3680" spans="1:2" x14ac:dyDescent="0.35">
      <c r="A3680" s="1"/>
      <c r="B3680" s="237"/>
    </row>
    <row r="3681" spans="1:2" x14ac:dyDescent="0.35">
      <c r="A3681" s="1"/>
      <c r="B3681" s="237"/>
    </row>
    <row r="3682" spans="1:2" x14ac:dyDescent="0.35">
      <c r="A3682" s="1"/>
      <c r="B3682" s="237"/>
    </row>
    <row r="3683" spans="1:2" x14ac:dyDescent="0.35">
      <c r="A3683" s="1"/>
      <c r="B3683" s="237"/>
    </row>
    <row r="3684" spans="1:2" x14ac:dyDescent="0.35">
      <c r="A3684" s="1"/>
      <c r="B3684" s="237"/>
    </row>
    <row r="3685" spans="1:2" x14ac:dyDescent="0.35">
      <c r="A3685" s="1"/>
      <c r="B3685" s="237"/>
    </row>
    <row r="3686" spans="1:2" x14ac:dyDescent="0.35">
      <c r="A3686" s="1"/>
      <c r="B3686" s="237"/>
    </row>
    <row r="3687" spans="1:2" x14ac:dyDescent="0.35">
      <c r="A3687" s="1"/>
      <c r="B3687" s="237"/>
    </row>
    <row r="3688" spans="1:2" x14ac:dyDescent="0.35">
      <c r="A3688" s="1"/>
      <c r="B3688" s="237"/>
    </row>
    <row r="3689" spans="1:2" x14ac:dyDescent="0.35">
      <c r="A3689" s="1"/>
      <c r="B3689" s="237"/>
    </row>
    <row r="3690" spans="1:2" x14ac:dyDescent="0.35">
      <c r="A3690" s="1"/>
      <c r="B3690" s="237"/>
    </row>
    <row r="3691" spans="1:2" x14ac:dyDescent="0.35">
      <c r="A3691" s="1"/>
      <c r="B3691" s="237"/>
    </row>
    <row r="3692" spans="1:2" x14ac:dyDescent="0.35">
      <c r="A3692" s="1"/>
      <c r="B3692" s="237"/>
    </row>
    <row r="3693" spans="1:2" x14ac:dyDescent="0.35">
      <c r="A3693" s="1"/>
      <c r="B3693" s="237"/>
    </row>
    <row r="3694" spans="1:2" x14ac:dyDescent="0.35">
      <c r="A3694" s="1"/>
      <c r="B3694" s="237"/>
    </row>
    <row r="3695" spans="1:2" x14ac:dyDescent="0.35">
      <c r="A3695" s="1"/>
      <c r="B3695" s="237"/>
    </row>
    <row r="3696" spans="1:2" x14ac:dyDescent="0.35">
      <c r="A3696" s="1"/>
      <c r="B3696" s="237"/>
    </row>
    <row r="3697" spans="1:2" x14ac:dyDescent="0.35">
      <c r="A3697" s="1"/>
      <c r="B3697" s="237"/>
    </row>
    <row r="3698" spans="1:2" x14ac:dyDescent="0.35">
      <c r="A3698" s="1"/>
      <c r="B3698" s="237"/>
    </row>
    <row r="3699" spans="1:2" x14ac:dyDescent="0.35">
      <c r="A3699" s="1"/>
      <c r="B3699" s="237"/>
    </row>
    <row r="3700" spans="1:2" x14ac:dyDescent="0.35">
      <c r="A3700" s="1"/>
      <c r="B3700" s="237"/>
    </row>
    <row r="3701" spans="1:2" x14ac:dyDescent="0.35">
      <c r="A3701" s="1"/>
      <c r="B3701" s="237"/>
    </row>
    <row r="3702" spans="1:2" x14ac:dyDescent="0.35">
      <c r="A3702" s="1"/>
      <c r="B3702" s="237"/>
    </row>
    <row r="3703" spans="1:2" x14ac:dyDescent="0.35">
      <c r="A3703" s="1"/>
      <c r="B3703" s="237"/>
    </row>
    <row r="3704" spans="1:2" x14ac:dyDescent="0.35">
      <c r="A3704" s="1"/>
      <c r="B3704" s="237"/>
    </row>
    <row r="3705" spans="1:2" x14ac:dyDescent="0.35">
      <c r="A3705" s="1"/>
      <c r="B3705" s="237"/>
    </row>
    <row r="3706" spans="1:2" x14ac:dyDescent="0.35">
      <c r="A3706" s="1"/>
      <c r="B3706" s="237"/>
    </row>
    <row r="3707" spans="1:2" x14ac:dyDescent="0.35">
      <c r="A3707" s="1"/>
      <c r="B3707" s="237"/>
    </row>
    <row r="3708" spans="1:2" x14ac:dyDescent="0.35">
      <c r="A3708" s="1"/>
      <c r="B3708" s="237"/>
    </row>
    <row r="3709" spans="1:2" x14ac:dyDescent="0.35">
      <c r="A3709" s="1"/>
      <c r="B3709" s="237"/>
    </row>
    <row r="3710" spans="1:2" x14ac:dyDescent="0.35">
      <c r="A3710" s="1"/>
      <c r="B3710" s="237"/>
    </row>
    <row r="3711" spans="1:2" x14ac:dyDescent="0.35">
      <c r="A3711" s="1"/>
      <c r="B3711" s="237"/>
    </row>
    <row r="3712" spans="1:2" x14ac:dyDescent="0.35">
      <c r="A3712" s="1"/>
      <c r="B3712" s="237"/>
    </row>
    <row r="3713" spans="1:2" x14ac:dyDescent="0.35">
      <c r="A3713" s="1"/>
      <c r="B3713" s="237"/>
    </row>
    <row r="3714" spans="1:2" x14ac:dyDescent="0.35">
      <c r="A3714" s="1"/>
      <c r="B3714" s="237"/>
    </row>
    <row r="3715" spans="1:2" x14ac:dyDescent="0.35">
      <c r="A3715" s="1"/>
      <c r="B3715" s="237"/>
    </row>
    <row r="3716" spans="1:2" x14ac:dyDescent="0.35">
      <c r="A3716" s="1"/>
      <c r="B3716" s="237"/>
    </row>
    <row r="3717" spans="1:2" x14ac:dyDescent="0.35">
      <c r="A3717" s="1"/>
      <c r="B3717" s="237"/>
    </row>
    <row r="3718" spans="1:2" x14ac:dyDescent="0.35">
      <c r="A3718" s="1"/>
      <c r="B3718" s="237"/>
    </row>
    <row r="3719" spans="1:2" x14ac:dyDescent="0.35">
      <c r="A3719" s="1"/>
      <c r="B3719" s="237"/>
    </row>
    <row r="3720" spans="1:2" x14ac:dyDescent="0.35">
      <c r="A3720" s="1"/>
      <c r="B3720" s="237"/>
    </row>
    <row r="3721" spans="1:2" x14ac:dyDescent="0.35">
      <c r="A3721" s="1"/>
      <c r="B3721" s="237"/>
    </row>
    <row r="3722" spans="1:2" x14ac:dyDescent="0.35">
      <c r="A3722" s="1"/>
      <c r="B3722" s="237"/>
    </row>
    <row r="3723" spans="1:2" x14ac:dyDescent="0.35">
      <c r="A3723" s="1"/>
      <c r="B3723" s="237"/>
    </row>
    <row r="3724" spans="1:2" x14ac:dyDescent="0.35">
      <c r="A3724" s="1"/>
      <c r="B3724" s="237"/>
    </row>
    <row r="3725" spans="1:2" x14ac:dyDescent="0.35">
      <c r="A3725" s="1"/>
      <c r="B3725" s="237"/>
    </row>
    <row r="3726" spans="1:2" x14ac:dyDescent="0.35">
      <c r="A3726" s="1"/>
      <c r="B3726" s="237"/>
    </row>
    <row r="3727" spans="1:2" x14ac:dyDescent="0.35">
      <c r="A3727" s="1"/>
      <c r="B3727" s="237"/>
    </row>
    <row r="3728" spans="1:2" x14ac:dyDescent="0.35">
      <c r="A3728" s="1"/>
      <c r="B3728" s="237"/>
    </row>
    <row r="3729" spans="1:2" x14ac:dyDescent="0.35">
      <c r="A3729" s="1"/>
      <c r="B3729" s="237"/>
    </row>
    <row r="3730" spans="1:2" x14ac:dyDescent="0.35">
      <c r="A3730" s="1"/>
      <c r="B3730" s="237"/>
    </row>
    <row r="3731" spans="1:2" x14ac:dyDescent="0.35">
      <c r="A3731" s="1"/>
      <c r="B3731" s="237"/>
    </row>
    <row r="3732" spans="1:2" x14ac:dyDescent="0.35">
      <c r="A3732" s="1"/>
      <c r="B3732" s="237"/>
    </row>
    <row r="3733" spans="1:2" x14ac:dyDescent="0.35">
      <c r="A3733" s="1"/>
      <c r="B3733" s="237"/>
    </row>
    <row r="3734" spans="1:2" x14ac:dyDescent="0.35">
      <c r="A3734" s="1"/>
      <c r="B3734" s="237"/>
    </row>
    <row r="3735" spans="1:2" x14ac:dyDescent="0.35">
      <c r="A3735" s="1"/>
      <c r="B3735" s="237"/>
    </row>
    <row r="3736" spans="1:2" x14ac:dyDescent="0.35">
      <c r="A3736" s="1"/>
      <c r="B3736" s="237"/>
    </row>
    <row r="3737" spans="1:2" x14ac:dyDescent="0.35">
      <c r="A3737" s="1"/>
      <c r="B3737" s="237"/>
    </row>
    <row r="3738" spans="1:2" x14ac:dyDescent="0.35">
      <c r="A3738" s="1"/>
      <c r="B3738" s="237"/>
    </row>
    <row r="3739" spans="1:2" x14ac:dyDescent="0.35">
      <c r="A3739" s="1"/>
      <c r="B3739" s="237"/>
    </row>
    <row r="3740" spans="1:2" x14ac:dyDescent="0.35">
      <c r="A3740" s="1"/>
      <c r="B3740" s="237"/>
    </row>
    <row r="3741" spans="1:2" x14ac:dyDescent="0.35">
      <c r="A3741" s="1"/>
      <c r="B3741" s="237"/>
    </row>
    <row r="3742" spans="1:2" x14ac:dyDescent="0.35">
      <c r="A3742" s="1"/>
      <c r="B3742" s="237"/>
    </row>
    <row r="3743" spans="1:2" x14ac:dyDescent="0.35">
      <c r="A3743" s="1"/>
      <c r="B3743" s="237"/>
    </row>
    <row r="3744" spans="1:2" x14ac:dyDescent="0.35">
      <c r="A3744" s="1"/>
      <c r="B3744" s="237"/>
    </row>
    <row r="3745" spans="1:2" x14ac:dyDescent="0.35">
      <c r="A3745" s="1"/>
      <c r="B3745" s="237"/>
    </row>
    <row r="3746" spans="1:2" x14ac:dyDescent="0.35">
      <c r="A3746" s="1"/>
      <c r="B3746" s="237"/>
    </row>
    <row r="3747" spans="1:2" x14ac:dyDescent="0.35">
      <c r="A3747" s="1"/>
      <c r="B3747" s="237"/>
    </row>
    <row r="3748" spans="1:2" x14ac:dyDescent="0.35">
      <c r="A3748" s="1"/>
      <c r="B3748" s="237"/>
    </row>
    <row r="3749" spans="1:2" x14ac:dyDescent="0.35">
      <c r="A3749" s="1"/>
      <c r="B3749" s="237"/>
    </row>
    <row r="3750" spans="1:2" x14ac:dyDescent="0.35">
      <c r="A3750" s="1"/>
      <c r="B3750" s="237"/>
    </row>
    <row r="3751" spans="1:2" x14ac:dyDescent="0.35">
      <c r="A3751" s="1"/>
      <c r="B3751" s="237"/>
    </row>
    <row r="3752" spans="1:2" x14ac:dyDescent="0.35">
      <c r="A3752" s="1"/>
      <c r="B3752" s="237"/>
    </row>
    <row r="3753" spans="1:2" x14ac:dyDescent="0.35">
      <c r="A3753" s="1"/>
      <c r="B3753" s="237"/>
    </row>
    <row r="3754" spans="1:2" x14ac:dyDescent="0.35">
      <c r="A3754" s="1"/>
      <c r="B3754" s="237"/>
    </row>
    <row r="3755" spans="1:2" x14ac:dyDescent="0.35">
      <c r="A3755" s="1"/>
      <c r="B3755" s="237"/>
    </row>
    <row r="3756" spans="1:2" x14ac:dyDescent="0.35">
      <c r="A3756" s="1"/>
      <c r="B3756" s="237"/>
    </row>
    <row r="3757" spans="1:2" x14ac:dyDescent="0.35">
      <c r="A3757" s="1"/>
      <c r="B3757" s="237"/>
    </row>
    <row r="3758" spans="1:2" x14ac:dyDescent="0.35">
      <c r="A3758" s="1"/>
      <c r="B3758" s="237"/>
    </row>
    <row r="3759" spans="1:2" x14ac:dyDescent="0.35">
      <c r="A3759" s="1"/>
      <c r="B3759" s="237"/>
    </row>
    <row r="3760" spans="1:2" x14ac:dyDescent="0.35">
      <c r="A3760" s="1"/>
      <c r="B3760" s="237"/>
    </row>
    <row r="3761" spans="1:2" x14ac:dyDescent="0.35">
      <c r="A3761" s="1"/>
      <c r="B3761" s="237"/>
    </row>
    <row r="3762" spans="1:2" x14ac:dyDescent="0.35">
      <c r="A3762" s="1"/>
      <c r="B3762" s="237"/>
    </row>
    <row r="3763" spans="1:2" x14ac:dyDescent="0.35">
      <c r="A3763" s="1"/>
      <c r="B3763" s="237"/>
    </row>
    <row r="3764" spans="1:2" x14ac:dyDescent="0.35">
      <c r="A3764" s="1"/>
      <c r="B3764" s="237"/>
    </row>
    <row r="3765" spans="1:2" x14ac:dyDescent="0.35">
      <c r="A3765" s="1"/>
      <c r="B3765" s="237"/>
    </row>
    <row r="3766" spans="1:2" x14ac:dyDescent="0.35">
      <c r="A3766" s="1"/>
      <c r="B3766" s="237"/>
    </row>
    <row r="3767" spans="1:2" x14ac:dyDescent="0.35">
      <c r="A3767" s="1"/>
      <c r="B3767" s="237"/>
    </row>
    <row r="3768" spans="1:2" x14ac:dyDescent="0.35">
      <c r="A3768" s="1"/>
      <c r="B3768" s="237"/>
    </row>
    <row r="3769" spans="1:2" x14ac:dyDescent="0.35">
      <c r="A3769" s="1"/>
      <c r="B3769" s="237"/>
    </row>
    <row r="3770" spans="1:2" x14ac:dyDescent="0.35">
      <c r="A3770" s="1"/>
      <c r="B3770" s="237"/>
    </row>
    <row r="3771" spans="1:2" x14ac:dyDescent="0.35">
      <c r="A3771" s="1"/>
      <c r="B3771" s="237"/>
    </row>
    <row r="3772" spans="1:2" x14ac:dyDescent="0.35">
      <c r="A3772" s="1"/>
      <c r="B3772" s="237"/>
    </row>
    <row r="3773" spans="1:2" x14ac:dyDescent="0.35">
      <c r="A3773" s="1"/>
      <c r="B3773" s="237"/>
    </row>
    <row r="3774" spans="1:2" x14ac:dyDescent="0.35">
      <c r="A3774" s="1"/>
      <c r="B3774" s="237"/>
    </row>
    <row r="3775" spans="1:2" x14ac:dyDescent="0.35">
      <c r="A3775" s="1"/>
      <c r="B3775" s="237"/>
    </row>
    <row r="3776" spans="1:2" x14ac:dyDescent="0.35">
      <c r="A3776" s="1"/>
      <c r="B3776" s="237"/>
    </row>
    <row r="3777" spans="1:2" x14ac:dyDescent="0.35">
      <c r="A3777" s="1"/>
      <c r="B3777" s="237"/>
    </row>
    <row r="3778" spans="1:2" x14ac:dyDescent="0.35">
      <c r="A3778" s="1"/>
      <c r="B3778" s="237"/>
    </row>
    <row r="3779" spans="1:2" x14ac:dyDescent="0.35">
      <c r="A3779" s="1"/>
      <c r="B3779" s="237"/>
    </row>
    <row r="3780" spans="1:2" x14ac:dyDescent="0.35">
      <c r="A3780" s="1"/>
      <c r="B3780" s="237"/>
    </row>
    <row r="3781" spans="1:2" x14ac:dyDescent="0.35">
      <c r="A3781" s="1"/>
      <c r="B3781" s="237"/>
    </row>
    <row r="3782" spans="1:2" x14ac:dyDescent="0.35">
      <c r="A3782" s="1"/>
      <c r="B3782" s="237"/>
    </row>
    <row r="3783" spans="1:2" x14ac:dyDescent="0.35">
      <c r="A3783" s="1"/>
      <c r="B3783" s="237"/>
    </row>
    <row r="3784" spans="1:2" x14ac:dyDescent="0.35">
      <c r="A3784" s="1"/>
      <c r="B3784" s="237"/>
    </row>
    <row r="3785" spans="1:2" x14ac:dyDescent="0.35">
      <c r="A3785" s="1"/>
      <c r="B3785" s="237"/>
    </row>
    <row r="3786" spans="1:2" x14ac:dyDescent="0.35">
      <c r="A3786" s="1"/>
      <c r="B3786" s="237"/>
    </row>
    <row r="3787" spans="1:2" x14ac:dyDescent="0.35">
      <c r="A3787" s="1"/>
      <c r="B3787" s="237"/>
    </row>
    <row r="3788" spans="1:2" x14ac:dyDescent="0.35">
      <c r="A3788" s="1"/>
      <c r="B3788" s="237"/>
    </row>
    <row r="3789" spans="1:2" x14ac:dyDescent="0.35">
      <c r="A3789" s="1"/>
      <c r="B3789" s="237"/>
    </row>
    <row r="3790" spans="1:2" x14ac:dyDescent="0.35">
      <c r="A3790" s="1"/>
      <c r="B3790" s="237"/>
    </row>
    <row r="3791" spans="1:2" x14ac:dyDescent="0.35">
      <c r="A3791" s="1"/>
      <c r="B3791" s="237"/>
    </row>
    <row r="3792" spans="1:2" x14ac:dyDescent="0.35">
      <c r="A3792" s="1"/>
      <c r="B3792" s="237"/>
    </row>
    <row r="3793" spans="1:2" x14ac:dyDescent="0.35">
      <c r="A3793" s="1"/>
      <c r="B3793" s="237"/>
    </row>
    <row r="3794" spans="1:2" x14ac:dyDescent="0.35">
      <c r="A3794" s="1"/>
      <c r="B3794" s="237"/>
    </row>
    <row r="3795" spans="1:2" x14ac:dyDescent="0.35">
      <c r="A3795" s="1"/>
      <c r="B3795" s="237"/>
    </row>
    <row r="3796" spans="1:2" x14ac:dyDescent="0.35">
      <c r="A3796" s="1"/>
      <c r="B3796" s="237"/>
    </row>
    <row r="3797" spans="1:2" x14ac:dyDescent="0.35">
      <c r="A3797" s="1"/>
      <c r="B3797" s="237"/>
    </row>
    <row r="3798" spans="1:2" x14ac:dyDescent="0.35">
      <c r="A3798" s="1"/>
      <c r="B3798" s="237"/>
    </row>
    <row r="3799" spans="1:2" x14ac:dyDescent="0.35">
      <c r="A3799" s="1"/>
      <c r="B3799" s="237"/>
    </row>
    <row r="3800" spans="1:2" x14ac:dyDescent="0.35">
      <c r="A3800" s="1"/>
      <c r="B3800" s="237"/>
    </row>
    <row r="3801" spans="1:2" x14ac:dyDescent="0.35">
      <c r="A3801" s="1"/>
      <c r="B3801" s="237"/>
    </row>
    <row r="3802" spans="1:2" x14ac:dyDescent="0.35">
      <c r="A3802" s="1"/>
      <c r="B3802" s="237"/>
    </row>
    <row r="3803" spans="1:2" x14ac:dyDescent="0.35">
      <c r="A3803" s="1"/>
      <c r="B3803" s="237"/>
    </row>
    <row r="3804" spans="1:2" x14ac:dyDescent="0.35">
      <c r="A3804" s="1"/>
      <c r="B3804" s="237"/>
    </row>
    <row r="3805" spans="1:2" x14ac:dyDescent="0.35">
      <c r="A3805" s="1"/>
      <c r="B3805" s="237"/>
    </row>
    <row r="3806" spans="1:2" x14ac:dyDescent="0.35">
      <c r="A3806" s="1"/>
      <c r="B3806" s="237"/>
    </row>
    <row r="3807" spans="1:2" x14ac:dyDescent="0.35">
      <c r="A3807" s="1"/>
      <c r="B3807" s="237"/>
    </row>
    <row r="3808" spans="1:2" x14ac:dyDescent="0.35">
      <c r="A3808" s="1"/>
      <c r="B3808" s="237"/>
    </row>
    <row r="3809" spans="1:2" x14ac:dyDescent="0.35">
      <c r="A3809" s="1"/>
      <c r="B3809" s="237"/>
    </row>
    <row r="3810" spans="1:2" x14ac:dyDescent="0.35">
      <c r="A3810" s="1"/>
      <c r="B3810" s="237"/>
    </row>
    <row r="3811" spans="1:2" x14ac:dyDescent="0.35">
      <c r="A3811" s="1"/>
      <c r="B3811" s="237"/>
    </row>
    <row r="3812" spans="1:2" x14ac:dyDescent="0.35">
      <c r="A3812" s="1"/>
      <c r="B3812" s="237"/>
    </row>
    <row r="3813" spans="1:2" x14ac:dyDescent="0.35">
      <c r="A3813" s="1"/>
      <c r="B3813" s="237"/>
    </row>
    <row r="3814" spans="1:2" x14ac:dyDescent="0.35">
      <c r="A3814" s="1"/>
      <c r="B3814" s="237"/>
    </row>
    <row r="3815" spans="1:2" x14ac:dyDescent="0.35">
      <c r="A3815" s="1"/>
      <c r="B3815" s="237"/>
    </row>
    <row r="3816" spans="1:2" x14ac:dyDescent="0.35">
      <c r="A3816" s="1"/>
      <c r="B3816" s="237"/>
    </row>
    <row r="3817" spans="1:2" x14ac:dyDescent="0.35">
      <c r="A3817" s="1"/>
      <c r="B3817" s="237"/>
    </row>
    <row r="3818" spans="1:2" x14ac:dyDescent="0.35">
      <c r="A3818" s="1"/>
      <c r="B3818" s="237"/>
    </row>
    <row r="3819" spans="1:2" x14ac:dyDescent="0.35">
      <c r="A3819" s="1"/>
      <c r="B3819" s="237"/>
    </row>
    <row r="3820" spans="1:2" x14ac:dyDescent="0.35">
      <c r="A3820" s="1"/>
      <c r="B3820" s="237"/>
    </row>
    <row r="3821" spans="1:2" x14ac:dyDescent="0.35">
      <c r="A3821" s="1"/>
      <c r="B3821" s="237"/>
    </row>
    <row r="3822" spans="1:2" x14ac:dyDescent="0.35">
      <c r="A3822" s="1"/>
      <c r="B3822" s="237"/>
    </row>
    <row r="3823" spans="1:2" x14ac:dyDescent="0.35">
      <c r="A3823" s="1"/>
      <c r="B3823" s="237"/>
    </row>
    <row r="3824" spans="1:2" x14ac:dyDescent="0.35">
      <c r="A3824" s="1"/>
      <c r="B3824" s="237"/>
    </row>
    <row r="3825" spans="1:2" x14ac:dyDescent="0.35">
      <c r="A3825" s="1"/>
      <c r="B3825" s="237"/>
    </row>
    <row r="3826" spans="1:2" x14ac:dyDescent="0.35">
      <c r="A3826" s="1"/>
      <c r="B3826" s="237"/>
    </row>
    <row r="3827" spans="1:2" x14ac:dyDescent="0.35">
      <c r="A3827" s="1"/>
      <c r="B3827" s="237"/>
    </row>
    <row r="3828" spans="1:2" x14ac:dyDescent="0.35">
      <c r="A3828" s="1"/>
      <c r="B3828" s="237"/>
    </row>
    <row r="3829" spans="1:2" x14ac:dyDescent="0.35">
      <c r="A3829" s="1"/>
      <c r="B3829" s="237"/>
    </row>
    <row r="3830" spans="1:2" x14ac:dyDescent="0.35">
      <c r="A3830" s="1"/>
      <c r="B3830" s="237"/>
    </row>
    <row r="3831" spans="1:2" x14ac:dyDescent="0.35">
      <c r="A3831" s="1"/>
      <c r="B3831" s="237"/>
    </row>
    <row r="3832" spans="1:2" x14ac:dyDescent="0.35">
      <c r="A3832" s="1"/>
      <c r="B3832" s="237"/>
    </row>
    <row r="3833" spans="1:2" x14ac:dyDescent="0.35">
      <c r="A3833" s="1"/>
      <c r="B3833" s="237"/>
    </row>
    <row r="3834" spans="1:2" x14ac:dyDescent="0.35">
      <c r="A3834" s="1"/>
      <c r="B3834" s="237"/>
    </row>
    <row r="3835" spans="1:2" x14ac:dyDescent="0.35">
      <c r="A3835" s="1"/>
      <c r="B3835" s="237"/>
    </row>
    <row r="3836" spans="1:2" x14ac:dyDescent="0.35">
      <c r="A3836" s="1"/>
      <c r="B3836" s="237"/>
    </row>
    <row r="3837" spans="1:2" x14ac:dyDescent="0.35">
      <c r="A3837" s="1"/>
      <c r="B3837" s="237"/>
    </row>
    <row r="3838" spans="1:2" x14ac:dyDescent="0.35">
      <c r="A3838" s="1"/>
      <c r="B3838" s="237"/>
    </row>
    <row r="3839" spans="1:2" x14ac:dyDescent="0.35">
      <c r="A3839" s="1"/>
      <c r="B3839" s="237"/>
    </row>
    <row r="3840" spans="1:2" x14ac:dyDescent="0.35">
      <c r="A3840" s="1"/>
      <c r="B3840" s="237"/>
    </row>
    <row r="3841" spans="1:2" x14ac:dyDescent="0.35">
      <c r="A3841" s="1"/>
      <c r="B3841" s="237"/>
    </row>
    <row r="3842" spans="1:2" x14ac:dyDescent="0.35">
      <c r="A3842" s="1"/>
      <c r="B3842" s="237"/>
    </row>
    <row r="3843" spans="1:2" x14ac:dyDescent="0.35">
      <c r="A3843" s="1"/>
      <c r="B3843" s="237"/>
    </row>
    <row r="3844" spans="1:2" x14ac:dyDescent="0.35">
      <c r="A3844" s="1"/>
      <c r="B3844" s="237"/>
    </row>
    <row r="3845" spans="1:2" x14ac:dyDescent="0.35">
      <c r="A3845" s="1"/>
      <c r="B3845" s="237"/>
    </row>
    <row r="3846" spans="1:2" x14ac:dyDescent="0.35">
      <c r="A3846" s="1"/>
      <c r="B3846" s="237"/>
    </row>
    <row r="3847" spans="1:2" x14ac:dyDescent="0.35">
      <c r="A3847" s="1"/>
      <c r="B3847" s="237"/>
    </row>
    <row r="3848" spans="1:2" x14ac:dyDescent="0.35">
      <c r="A3848" s="1"/>
      <c r="B3848" s="237"/>
    </row>
    <row r="3849" spans="1:2" x14ac:dyDescent="0.35">
      <c r="A3849" s="1"/>
      <c r="B3849" s="237"/>
    </row>
    <row r="3850" spans="1:2" x14ac:dyDescent="0.35">
      <c r="A3850" s="1"/>
      <c r="B3850" s="237"/>
    </row>
    <row r="3851" spans="1:2" x14ac:dyDescent="0.35">
      <c r="A3851" s="1"/>
      <c r="B3851" s="237"/>
    </row>
    <row r="3852" spans="1:2" x14ac:dyDescent="0.35">
      <c r="A3852" s="1"/>
      <c r="B3852" s="237"/>
    </row>
    <row r="3853" spans="1:2" x14ac:dyDescent="0.35">
      <c r="A3853" s="1"/>
      <c r="B3853" s="237"/>
    </row>
    <row r="3854" spans="1:2" x14ac:dyDescent="0.35">
      <c r="A3854" s="1"/>
      <c r="B3854" s="237"/>
    </row>
    <row r="3855" spans="1:2" x14ac:dyDescent="0.35">
      <c r="A3855" s="1"/>
      <c r="B3855" s="237"/>
    </row>
    <row r="3856" spans="1:2" x14ac:dyDescent="0.35">
      <c r="A3856" s="1"/>
      <c r="B3856" s="237"/>
    </row>
    <row r="3857" spans="1:2" x14ac:dyDescent="0.35">
      <c r="A3857" s="1"/>
      <c r="B3857" s="237"/>
    </row>
    <row r="3858" spans="1:2" x14ac:dyDescent="0.35">
      <c r="A3858" s="1"/>
      <c r="B3858" s="237"/>
    </row>
    <row r="3859" spans="1:2" x14ac:dyDescent="0.35">
      <c r="A3859" s="1"/>
      <c r="B3859" s="237"/>
    </row>
    <row r="3860" spans="1:2" x14ac:dyDescent="0.35">
      <c r="A3860" s="1"/>
      <c r="B3860" s="237"/>
    </row>
    <row r="3861" spans="1:2" x14ac:dyDescent="0.35">
      <c r="A3861" s="1"/>
      <c r="B3861" s="237"/>
    </row>
    <row r="3862" spans="1:2" x14ac:dyDescent="0.35">
      <c r="A3862" s="1"/>
      <c r="B3862" s="237"/>
    </row>
    <row r="3863" spans="1:2" x14ac:dyDescent="0.35">
      <c r="A3863" s="1"/>
      <c r="B3863" s="237"/>
    </row>
    <row r="3864" spans="1:2" x14ac:dyDescent="0.35">
      <c r="A3864" s="1"/>
      <c r="B3864" s="237"/>
    </row>
    <row r="3865" spans="1:2" x14ac:dyDescent="0.35">
      <c r="A3865" s="1"/>
      <c r="B3865" s="237"/>
    </row>
    <row r="3866" spans="1:2" x14ac:dyDescent="0.35">
      <c r="A3866" s="1"/>
      <c r="B3866" s="237"/>
    </row>
    <row r="3867" spans="1:2" x14ac:dyDescent="0.35">
      <c r="A3867" s="1"/>
      <c r="B3867" s="237"/>
    </row>
    <row r="3868" spans="1:2" x14ac:dyDescent="0.35">
      <c r="A3868" s="1"/>
      <c r="B3868" s="237"/>
    </row>
    <row r="3869" spans="1:2" x14ac:dyDescent="0.35">
      <c r="A3869" s="1"/>
      <c r="B3869" s="237"/>
    </row>
    <row r="3870" spans="1:2" x14ac:dyDescent="0.35">
      <c r="A3870" s="1"/>
      <c r="B3870" s="237"/>
    </row>
    <row r="3871" spans="1:2" x14ac:dyDescent="0.35">
      <c r="A3871" s="1"/>
      <c r="B3871" s="237"/>
    </row>
    <row r="3872" spans="1:2" x14ac:dyDescent="0.35">
      <c r="A3872" s="1"/>
      <c r="B3872" s="237"/>
    </row>
    <row r="3873" spans="1:2" x14ac:dyDescent="0.35">
      <c r="A3873" s="1"/>
      <c r="B3873" s="237"/>
    </row>
    <row r="3874" spans="1:2" x14ac:dyDescent="0.35">
      <c r="A3874" s="1"/>
      <c r="B3874" s="237"/>
    </row>
    <row r="3875" spans="1:2" x14ac:dyDescent="0.35">
      <c r="A3875" s="1"/>
      <c r="B3875" s="237"/>
    </row>
    <row r="3876" spans="1:2" x14ac:dyDescent="0.35">
      <c r="A3876" s="1"/>
      <c r="B3876" s="237"/>
    </row>
    <row r="3877" spans="1:2" x14ac:dyDescent="0.35">
      <c r="A3877" s="1"/>
      <c r="B3877" s="237"/>
    </row>
    <row r="3878" spans="1:2" x14ac:dyDescent="0.35">
      <c r="A3878" s="1"/>
      <c r="B3878" s="237"/>
    </row>
    <row r="3879" spans="1:2" x14ac:dyDescent="0.35">
      <c r="A3879" s="1"/>
      <c r="B3879" s="237"/>
    </row>
    <row r="3880" spans="1:2" x14ac:dyDescent="0.35">
      <c r="A3880" s="1"/>
      <c r="B3880" s="237"/>
    </row>
    <row r="3881" spans="1:2" x14ac:dyDescent="0.35">
      <c r="A3881" s="1"/>
      <c r="B3881" s="237"/>
    </row>
    <row r="3882" spans="1:2" x14ac:dyDescent="0.35">
      <c r="A3882" s="1"/>
      <c r="B3882" s="237"/>
    </row>
    <row r="3883" spans="1:2" x14ac:dyDescent="0.35">
      <c r="A3883" s="1"/>
      <c r="B3883" s="237"/>
    </row>
    <row r="3884" spans="1:2" x14ac:dyDescent="0.35">
      <c r="A3884" s="1"/>
      <c r="B3884" s="237"/>
    </row>
    <row r="3885" spans="1:2" x14ac:dyDescent="0.35">
      <c r="A3885" s="1"/>
      <c r="B3885" s="237"/>
    </row>
    <row r="3886" spans="1:2" x14ac:dyDescent="0.35">
      <c r="A3886" s="1"/>
      <c r="B3886" s="237"/>
    </row>
    <row r="3887" spans="1:2" x14ac:dyDescent="0.35">
      <c r="A3887" s="1"/>
      <c r="B3887" s="237"/>
    </row>
    <row r="3888" spans="1:2" x14ac:dyDescent="0.35">
      <c r="A3888" s="1"/>
      <c r="B3888" s="237"/>
    </row>
    <row r="3889" spans="1:2" x14ac:dyDescent="0.35">
      <c r="A3889" s="1"/>
      <c r="B3889" s="237"/>
    </row>
    <row r="3890" spans="1:2" x14ac:dyDescent="0.35">
      <c r="A3890" s="1"/>
      <c r="B3890" s="237"/>
    </row>
    <row r="3891" spans="1:2" x14ac:dyDescent="0.35">
      <c r="A3891" s="1"/>
      <c r="B3891" s="237"/>
    </row>
    <row r="3892" spans="1:2" x14ac:dyDescent="0.35">
      <c r="A3892" s="1"/>
      <c r="B3892" s="237"/>
    </row>
    <row r="3893" spans="1:2" x14ac:dyDescent="0.35">
      <c r="A3893" s="1"/>
      <c r="B3893" s="237"/>
    </row>
    <row r="3894" spans="1:2" x14ac:dyDescent="0.35">
      <c r="A3894" s="1"/>
      <c r="B3894" s="237"/>
    </row>
    <row r="3895" spans="1:2" x14ac:dyDescent="0.35">
      <c r="A3895" s="1"/>
      <c r="B3895" s="237"/>
    </row>
    <row r="3896" spans="1:2" x14ac:dyDescent="0.35">
      <c r="A3896" s="1"/>
      <c r="B3896" s="237"/>
    </row>
    <row r="3897" spans="1:2" x14ac:dyDescent="0.35">
      <c r="A3897" s="1"/>
      <c r="B3897" s="237"/>
    </row>
    <row r="3898" spans="1:2" x14ac:dyDescent="0.35">
      <c r="A3898" s="1"/>
      <c r="B3898" s="237"/>
    </row>
    <row r="3899" spans="1:2" x14ac:dyDescent="0.35">
      <c r="A3899" s="1"/>
      <c r="B3899" s="237"/>
    </row>
    <row r="3900" spans="1:2" x14ac:dyDescent="0.35">
      <c r="A3900" s="1"/>
      <c r="B3900" s="237"/>
    </row>
    <row r="3901" spans="1:2" x14ac:dyDescent="0.35">
      <c r="A3901" s="1"/>
      <c r="B3901" s="237"/>
    </row>
    <row r="3902" spans="1:2" x14ac:dyDescent="0.35">
      <c r="A3902" s="1"/>
      <c r="B3902" s="237"/>
    </row>
    <row r="3903" spans="1:2" x14ac:dyDescent="0.35">
      <c r="A3903" s="1"/>
      <c r="B3903" s="237"/>
    </row>
    <row r="3904" spans="1:2" x14ac:dyDescent="0.35">
      <c r="A3904" s="1"/>
      <c r="B3904" s="237"/>
    </row>
    <row r="3905" spans="1:2" x14ac:dyDescent="0.35">
      <c r="A3905" s="1"/>
      <c r="B3905" s="237"/>
    </row>
    <row r="3906" spans="1:2" x14ac:dyDescent="0.35">
      <c r="A3906" s="1"/>
      <c r="B3906" s="237"/>
    </row>
    <row r="3907" spans="1:2" x14ac:dyDescent="0.35">
      <c r="A3907" s="1"/>
      <c r="B3907" s="237"/>
    </row>
    <row r="3908" spans="1:2" x14ac:dyDescent="0.35">
      <c r="A3908" s="1"/>
      <c r="B3908" s="237"/>
    </row>
    <row r="3909" spans="1:2" x14ac:dyDescent="0.35">
      <c r="A3909" s="1"/>
      <c r="B3909" s="237"/>
    </row>
    <row r="3910" spans="1:2" x14ac:dyDescent="0.35">
      <c r="A3910" s="1"/>
      <c r="B3910" s="237"/>
    </row>
    <row r="3911" spans="1:2" x14ac:dyDescent="0.35">
      <c r="A3911" s="1"/>
      <c r="B3911" s="237"/>
    </row>
    <row r="3912" spans="1:2" x14ac:dyDescent="0.35">
      <c r="A3912" s="1"/>
      <c r="B3912" s="237"/>
    </row>
    <row r="3913" spans="1:2" x14ac:dyDescent="0.35">
      <c r="A3913" s="1"/>
      <c r="B3913" s="237"/>
    </row>
    <row r="3914" spans="1:2" x14ac:dyDescent="0.35">
      <c r="A3914" s="1"/>
      <c r="B3914" s="237"/>
    </row>
    <row r="3915" spans="1:2" x14ac:dyDescent="0.35">
      <c r="A3915" s="1"/>
      <c r="B3915" s="237"/>
    </row>
    <row r="3916" spans="1:2" x14ac:dyDescent="0.35">
      <c r="A3916" s="1"/>
      <c r="B3916" s="237"/>
    </row>
    <row r="3917" spans="1:2" x14ac:dyDescent="0.35">
      <c r="A3917" s="1"/>
      <c r="B3917" s="237"/>
    </row>
    <row r="3918" spans="1:2" x14ac:dyDescent="0.35">
      <c r="A3918" s="1"/>
      <c r="B3918" s="237"/>
    </row>
    <row r="3919" spans="1:2" x14ac:dyDescent="0.35">
      <c r="A3919" s="1"/>
      <c r="B3919" s="237"/>
    </row>
    <row r="3920" spans="1:2" x14ac:dyDescent="0.35">
      <c r="A3920" s="1"/>
      <c r="B3920" s="237"/>
    </row>
    <row r="3921" spans="1:2" x14ac:dyDescent="0.35">
      <c r="A3921" s="1"/>
      <c r="B3921" s="237"/>
    </row>
    <row r="3922" spans="1:2" x14ac:dyDescent="0.35">
      <c r="A3922" s="1"/>
      <c r="B3922" s="237"/>
    </row>
    <row r="3923" spans="1:2" x14ac:dyDescent="0.35">
      <c r="A3923" s="1"/>
      <c r="B3923" s="237"/>
    </row>
    <row r="3924" spans="1:2" x14ac:dyDescent="0.35">
      <c r="A3924" s="1"/>
      <c r="B3924" s="237"/>
    </row>
    <row r="3925" spans="1:2" x14ac:dyDescent="0.35">
      <c r="A3925" s="1"/>
      <c r="B3925" s="237"/>
    </row>
    <row r="3926" spans="1:2" x14ac:dyDescent="0.35">
      <c r="A3926" s="1"/>
      <c r="B3926" s="237"/>
    </row>
    <row r="3927" spans="1:2" x14ac:dyDescent="0.35">
      <c r="A3927" s="1"/>
      <c r="B3927" s="237"/>
    </row>
    <row r="3928" spans="1:2" x14ac:dyDescent="0.35">
      <c r="A3928" s="1"/>
      <c r="B3928" s="237"/>
    </row>
    <row r="3929" spans="1:2" x14ac:dyDescent="0.35">
      <c r="A3929" s="1"/>
      <c r="B3929" s="237"/>
    </row>
    <row r="3930" spans="1:2" x14ac:dyDescent="0.35">
      <c r="A3930" s="1"/>
      <c r="B3930" s="237"/>
    </row>
    <row r="3931" spans="1:2" x14ac:dyDescent="0.35">
      <c r="A3931" s="1"/>
      <c r="B3931" s="237"/>
    </row>
    <row r="3932" spans="1:2" x14ac:dyDescent="0.35">
      <c r="A3932" s="1"/>
      <c r="B3932" s="237"/>
    </row>
    <row r="3933" spans="1:2" x14ac:dyDescent="0.35">
      <c r="A3933" s="1"/>
      <c r="B3933" s="237"/>
    </row>
    <row r="3934" spans="1:2" x14ac:dyDescent="0.35">
      <c r="A3934" s="1"/>
      <c r="B3934" s="237"/>
    </row>
    <row r="3935" spans="1:2" x14ac:dyDescent="0.35">
      <c r="A3935" s="1"/>
      <c r="B3935" s="237"/>
    </row>
    <row r="3936" spans="1:2" x14ac:dyDescent="0.35">
      <c r="A3936" s="1"/>
      <c r="B3936" s="237"/>
    </row>
    <row r="3937" spans="1:2" x14ac:dyDescent="0.35">
      <c r="A3937" s="1"/>
      <c r="B3937" s="237"/>
    </row>
    <row r="3938" spans="1:2" x14ac:dyDescent="0.35">
      <c r="A3938" s="1"/>
      <c r="B3938" s="237"/>
    </row>
    <row r="3939" spans="1:2" x14ac:dyDescent="0.35">
      <c r="A3939" s="1"/>
      <c r="B3939" s="237"/>
    </row>
    <row r="3940" spans="1:2" x14ac:dyDescent="0.35">
      <c r="A3940" s="1"/>
      <c r="B3940" s="237"/>
    </row>
    <row r="3941" spans="1:2" x14ac:dyDescent="0.35">
      <c r="A3941" s="1"/>
      <c r="B3941" s="237"/>
    </row>
    <row r="3942" spans="1:2" x14ac:dyDescent="0.35">
      <c r="A3942" s="1"/>
      <c r="B3942" s="237"/>
    </row>
    <row r="3943" spans="1:2" x14ac:dyDescent="0.35">
      <c r="A3943" s="1"/>
      <c r="B3943" s="237"/>
    </row>
    <row r="3944" spans="1:2" x14ac:dyDescent="0.35">
      <c r="A3944" s="1"/>
      <c r="B3944" s="237"/>
    </row>
    <row r="3945" spans="1:2" x14ac:dyDescent="0.35">
      <c r="A3945" s="1"/>
      <c r="B3945" s="237"/>
    </row>
    <row r="3946" spans="1:2" x14ac:dyDescent="0.35">
      <c r="A3946" s="1"/>
      <c r="B3946" s="237"/>
    </row>
    <row r="3947" spans="1:2" x14ac:dyDescent="0.35">
      <c r="A3947" s="1"/>
      <c r="B3947" s="237"/>
    </row>
    <row r="3948" spans="1:2" x14ac:dyDescent="0.35">
      <c r="A3948" s="1"/>
      <c r="B3948" s="237"/>
    </row>
    <row r="3949" spans="1:2" x14ac:dyDescent="0.35">
      <c r="A3949" s="1"/>
      <c r="B3949" s="237"/>
    </row>
    <row r="3950" spans="1:2" x14ac:dyDescent="0.35">
      <c r="A3950" s="1"/>
      <c r="B3950" s="237"/>
    </row>
    <row r="3951" spans="1:2" x14ac:dyDescent="0.35">
      <c r="A3951" s="1"/>
      <c r="B3951" s="237"/>
    </row>
    <row r="3952" spans="1:2" x14ac:dyDescent="0.35">
      <c r="A3952" s="1"/>
      <c r="B3952" s="237"/>
    </row>
    <row r="3953" spans="1:2" x14ac:dyDescent="0.35">
      <c r="A3953" s="1"/>
      <c r="B3953" s="237"/>
    </row>
    <row r="3954" spans="1:2" x14ac:dyDescent="0.35">
      <c r="A3954" s="1"/>
      <c r="B3954" s="237"/>
    </row>
    <row r="3955" spans="1:2" x14ac:dyDescent="0.35">
      <c r="A3955" s="1"/>
      <c r="B3955" s="237"/>
    </row>
    <row r="3956" spans="1:2" x14ac:dyDescent="0.35">
      <c r="A3956" s="1"/>
      <c r="B3956" s="237"/>
    </row>
    <row r="3957" spans="1:2" x14ac:dyDescent="0.35">
      <c r="A3957" s="1"/>
      <c r="B3957" s="237"/>
    </row>
    <row r="3958" spans="1:2" x14ac:dyDescent="0.35">
      <c r="A3958" s="1"/>
      <c r="B3958" s="237"/>
    </row>
    <row r="3959" spans="1:2" x14ac:dyDescent="0.35">
      <c r="A3959" s="1"/>
      <c r="B3959" s="237"/>
    </row>
    <row r="3960" spans="1:2" x14ac:dyDescent="0.35">
      <c r="A3960" s="1"/>
      <c r="B3960" s="237"/>
    </row>
    <row r="3961" spans="1:2" x14ac:dyDescent="0.35">
      <c r="A3961" s="1"/>
      <c r="B3961" s="237"/>
    </row>
    <row r="3962" spans="1:2" x14ac:dyDescent="0.35">
      <c r="A3962" s="1"/>
      <c r="B3962" s="237"/>
    </row>
    <row r="3963" spans="1:2" x14ac:dyDescent="0.35">
      <c r="A3963" s="1"/>
      <c r="B3963" s="237"/>
    </row>
    <row r="3964" spans="1:2" x14ac:dyDescent="0.35">
      <c r="A3964" s="1"/>
      <c r="B3964" s="237"/>
    </row>
    <row r="3965" spans="1:2" x14ac:dyDescent="0.35">
      <c r="A3965" s="1"/>
      <c r="B3965" s="237"/>
    </row>
    <row r="3966" spans="1:2" x14ac:dyDescent="0.35">
      <c r="A3966" s="1"/>
      <c r="B3966" s="237"/>
    </row>
    <row r="3967" spans="1:2" x14ac:dyDescent="0.35">
      <c r="A3967" s="1"/>
      <c r="B3967" s="237"/>
    </row>
    <row r="3968" spans="1:2" x14ac:dyDescent="0.35">
      <c r="A3968" s="1"/>
      <c r="B3968" s="237"/>
    </row>
    <row r="3969" spans="1:2" x14ac:dyDescent="0.35">
      <c r="A3969" s="1"/>
      <c r="B3969" s="237"/>
    </row>
    <row r="3970" spans="1:2" x14ac:dyDescent="0.35">
      <c r="A3970" s="1"/>
      <c r="B3970" s="237"/>
    </row>
    <row r="3971" spans="1:2" x14ac:dyDescent="0.35">
      <c r="A3971" s="1"/>
      <c r="B3971" s="237"/>
    </row>
    <row r="3972" spans="1:2" x14ac:dyDescent="0.35">
      <c r="A3972" s="1"/>
      <c r="B3972" s="237"/>
    </row>
    <row r="3973" spans="1:2" x14ac:dyDescent="0.35">
      <c r="A3973" s="1"/>
      <c r="B3973" s="237"/>
    </row>
    <row r="3974" spans="1:2" x14ac:dyDescent="0.35">
      <c r="A3974" s="1"/>
      <c r="B3974" s="237"/>
    </row>
    <row r="3975" spans="1:2" x14ac:dyDescent="0.35">
      <c r="A3975" s="1"/>
      <c r="B3975" s="237"/>
    </row>
    <row r="3976" spans="1:2" x14ac:dyDescent="0.35">
      <c r="A3976" s="1"/>
      <c r="B3976" s="237"/>
    </row>
    <row r="3977" spans="1:2" x14ac:dyDescent="0.35">
      <c r="A3977" s="1"/>
      <c r="B3977" s="237"/>
    </row>
    <row r="3978" spans="1:2" x14ac:dyDescent="0.35">
      <c r="A3978" s="1"/>
      <c r="B3978" s="237"/>
    </row>
    <row r="3979" spans="1:2" x14ac:dyDescent="0.35">
      <c r="A3979" s="1"/>
      <c r="B3979" s="237"/>
    </row>
    <row r="3980" spans="1:2" x14ac:dyDescent="0.35">
      <c r="A3980" s="1"/>
      <c r="B3980" s="237"/>
    </row>
    <row r="3981" spans="1:2" x14ac:dyDescent="0.35">
      <c r="A3981" s="1"/>
      <c r="B3981" s="237"/>
    </row>
    <row r="3982" spans="1:2" x14ac:dyDescent="0.35">
      <c r="A3982" s="1"/>
      <c r="B3982" s="237"/>
    </row>
    <row r="3983" spans="1:2" x14ac:dyDescent="0.35">
      <c r="A3983" s="1"/>
      <c r="B3983" s="237"/>
    </row>
    <row r="3984" spans="1:2" x14ac:dyDescent="0.35">
      <c r="A3984" s="1"/>
      <c r="B3984" s="237"/>
    </row>
    <row r="3985" spans="1:2" x14ac:dyDescent="0.35">
      <c r="A3985" s="1"/>
      <c r="B3985" s="237"/>
    </row>
    <row r="3986" spans="1:2" x14ac:dyDescent="0.35">
      <c r="A3986" s="1"/>
      <c r="B3986" s="237"/>
    </row>
    <row r="3987" spans="1:2" x14ac:dyDescent="0.35">
      <c r="A3987" s="1"/>
      <c r="B3987" s="237"/>
    </row>
    <row r="3988" spans="1:2" x14ac:dyDescent="0.35">
      <c r="A3988" s="1"/>
      <c r="B3988" s="237"/>
    </row>
    <row r="3989" spans="1:2" x14ac:dyDescent="0.35">
      <c r="A3989" s="1"/>
      <c r="B3989" s="237"/>
    </row>
    <row r="3990" spans="1:2" x14ac:dyDescent="0.35">
      <c r="A3990" s="1"/>
      <c r="B3990" s="237"/>
    </row>
    <row r="3991" spans="1:2" x14ac:dyDescent="0.35">
      <c r="A3991" s="1"/>
      <c r="B3991" s="237"/>
    </row>
    <row r="3992" spans="1:2" x14ac:dyDescent="0.35">
      <c r="A3992" s="1"/>
      <c r="B3992" s="237"/>
    </row>
    <row r="3993" spans="1:2" x14ac:dyDescent="0.35">
      <c r="A3993" s="1"/>
      <c r="B3993" s="237"/>
    </row>
    <row r="3994" spans="1:2" x14ac:dyDescent="0.35">
      <c r="A3994" s="1"/>
      <c r="B3994" s="237"/>
    </row>
    <row r="3995" spans="1:2" x14ac:dyDescent="0.35">
      <c r="A3995" s="1"/>
      <c r="B3995" s="237"/>
    </row>
    <row r="3996" spans="1:2" x14ac:dyDescent="0.35">
      <c r="A3996" s="1"/>
      <c r="B3996" s="237"/>
    </row>
    <row r="3997" spans="1:2" x14ac:dyDescent="0.35">
      <c r="A3997" s="1"/>
      <c r="B3997" s="237"/>
    </row>
    <row r="3998" spans="1:2" x14ac:dyDescent="0.35">
      <c r="A3998" s="1"/>
      <c r="B3998" s="237"/>
    </row>
    <row r="3999" spans="1:2" x14ac:dyDescent="0.35">
      <c r="A3999" s="1"/>
      <c r="B3999" s="237"/>
    </row>
    <row r="4000" spans="1:2" x14ac:dyDescent="0.35">
      <c r="A4000" s="1"/>
      <c r="B4000" s="237"/>
    </row>
    <row r="4001" spans="1:2" x14ac:dyDescent="0.35">
      <c r="A4001" s="1"/>
      <c r="B4001" s="237"/>
    </row>
    <row r="4002" spans="1:2" x14ac:dyDescent="0.35">
      <c r="A4002" s="1"/>
      <c r="B4002" s="237"/>
    </row>
    <row r="4003" spans="1:2" x14ac:dyDescent="0.35">
      <c r="A4003" s="1"/>
      <c r="B4003" s="237"/>
    </row>
    <row r="4004" spans="1:2" x14ac:dyDescent="0.35">
      <c r="A4004" s="1"/>
      <c r="B4004" s="237"/>
    </row>
    <row r="4005" spans="1:2" x14ac:dyDescent="0.35">
      <c r="A4005" s="1"/>
      <c r="B4005" s="237"/>
    </row>
    <row r="4006" spans="1:2" x14ac:dyDescent="0.35">
      <c r="A4006" s="1"/>
      <c r="B4006" s="237"/>
    </row>
    <row r="4007" spans="1:2" x14ac:dyDescent="0.35">
      <c r="A4007" s="1"/>
      <c r="B4007" s="237"/>
    </row>
    <row r="4008" spans="1:2" x14ac:dyDescent="0.35">
      <c r="A4008" s="1"/>
      <c r="B4008" s="237"/>
    </row>
    <row r="4009" spans="1:2" x14ac:dyDescent="0.35">
      <c r="A4009" s="1"/>
      <c r="B4009" s="237"/>
    </row>
    <row r="4010" spans="1:2" x14ac:dyDescent="0.35">
      <c r="A4010" s="1"/>
      <c r="B4010" s="237"/>
    </row>
    <row r="4011" spans="1:2" x14ac:dyDescent="0.35">
      <c r="A4011" s="1"/>
      <c r="B4011" s="237"/>
    </row>
    <row r="4012" spans="1:2" x14ac:dyDescent="0.35">
      <c r="A4012" s="1"/>
      <c r="B4012" s="237"/>
    </row>
    <row r="4013" spans="1:2" x14ac:dyDescent="0.35">
      <c r="A4013" s="1"/>
      <c r="B4013" s="237"/>
    </row>
    <row r="4014" spans="1:2" x14ac:dyDescent="0.35">
      <c r="A4014" s="1"/>
      <c r="B4014" s="237"/>
    </row>
    <row r="4015" spans="1:2" x14ac:dyDescent="0.35">
      <c r="A4015" s="1"/>
      <c r="B4015" s="237"/>
    </row>
    <row r="4016" spans="1:2" x14ac:dyDescent="0.35">
      <c r="A4016" s="1"/>
      <c r="B4016" s="237"/>
    </row>
    <row r="4017" spans="1:2" x14ac:dyDescent="0.35">
      <c r="A4017" s="1"/>
      <c r="B4017" s="237"/>
    </row>
    <row r="4018" spans="1:2" x14ac:dyDescent="0.35">
      <c r="A4018" s="1"/>
      <c r="B4018" s="237"/>
    </row>
    <row r="4019" spans="1:2" x14ac:dyDescent="0.35">
      <c r="A4019" s="1"/>
      <c r="B4019" s="237"/>
    </row>
    <row r="4020" spans="1:2" x14ac:dyDescent="0.35">
      <c r="A4020" s="1"/>
      <c r="B4020" s="237"/>
    </row>
    <row r="4021" spans="1:2" x14ac:dyDescent="0.35">
      <c r="A4021" s="1"/>
      <c r="B4021" s="237"/>
    </row>
    <row r="4022" spans="1:2" x14ac:dyDescent="0.35">
      <c r="A4022" s="1"/>
      <c r="B4022" s="237"/>
    </row>
    <row r="4023" spans="1:2" x14ac:dyDescent="0.35">
      <c r="A4023" s="1"/>
      <c r="B4023" s="237"/>
    </row>
    <row r="4024" spans="1:2" x14ac:dyDescent="0.35">
      <c r="A4024" s="1"/>
      <c r="B4024" s="237"/>
    </row>
    <row r="4025" spans="1:2" x14ac:dyDescent="0.35">
      <c r="A4025" s="1"/>
      <c r="B4025" s="237"/>
    </row>
    <row r="4026" spans="1:2" x14ac:dyDescent="0.35">
      <c r="A4026" s="1"/>
      <c r="B4026" s="237"/>
    </row>
    <row r="4027" spans="1:2" x14ac:dyDescent="0.35">
      <c r="A4027" s="1"/>
      <c r="B4027" s="237"/>
    </row>
    <row r="4028" spans="1:2" x14ac:dyDescent="0.35">
      <c r="A4028" s="1"/>
      <c r="B4028" s="237"/>
    </row>
    <row r="4029" spans="1:2" x14ac:dyDescent="0.35">
      <c r="A4029" s="1"/>
      <c r="B4029" s="237"/>
    </row>
    <row r="4030" spans="1:2" x14ac:dyDescent="0.35">
      <c r="A4030" s="1"/>
      <c r="B4030" s="237"/>
    </row>
    <row r="4031" spans="1:2" x14ac:dyDescent="0.35">
      <c r="A4031" s="1"/>
      <c r="B4031" s="237"/>
    </row>
    <row r="4032" spans="1:2" x14ac:dyDescent="0.35">
      <c r="A4032" s="1"/>
      <c r="B4032" s="237"/>
    </row>
    <row r="4033" spans="1:2" x14ac:dyDescent="0.35">
      <c r="A4033" s="1"/>
      <c r="B4033" s="237"/>
    </row>
    <row r="4034" spans="1:2" x14ac:dyDescent="0.35">
      <c r="A4034" s="1"/>
      <c r="B4034" s="237"/>
    </row>
    <row r="4035" spans="1:2" x14ac:dyDescent="0.35">
      <c r="A4035" s="1"/>
      <c r="B4035" s="237"/>
    </row>
    <row r="4036" spans="1:2" x14ac:dyDescent="0.35">
      <c r="A4036" s="1"/>
      <c r="B4036" s="237"/>
    </row>
    <row r="4037" spans="1:2" x14ac:dyDescent="0.35">
      <c r="A4037" s="1"/>
      <c r="B4037" s="237"/>
    </row>
    <row r="4038" spans="1:2" x14ac:dyDescent="0.35">
      <c r="A4038" s="1"/>
      <c r="B4038" s="237"/>
    </row>
    <row r="4039" spans="1:2" x14ac:dyDescent="0.35">
      <c r="A4039" s="1"/>
      <c r="B4039" s="237"/>
    </row>
    <row r="4040" spans="1:2" x14ac:dyDescent="0.35">
      <c r="A4040" s="1"/>
      <c r="B4040" s="237"/>
    </row>
    <row r="4041" spans="1:2" x14ac:dyDescent="0.35">
      <c r="A4041" s="1"/>
      <c r="B4041" s="237"/>
    </row>
    <row r="4042" spans="1:2" x14ac:dyDescent="0.35">
      <c r="A4042" s="1"/>
      <c r="B4042" s="237"/>
    </row>
    <row r="4043" spans="1:2" x14ac:dyDescent="0.35">
      <c r="A4043" s="1"/>
      <c r="B4043" s="237"/>
    </row>
    <row r="4044" spans="1:2" x14ac:dyDescent="0.35">
      <c r="A4044" s="1"/>
      <c r="B4044" s="237"/>
    </row>
    <row r="4045" spans="1:2" x14ac:dyDescent="0.35">
      <c r="A4045" s="1"/>
      <c r="B4045" s="237"/>
    </row>
    <row r="4046" spans="1:2" x14ac:dyDescent="0.35">
      <c r="A4046" s="1"/>
      <c r="B4046" s="237"/>
    </row>
    <row r="4047" spans="1:2" x14ac:dyDescent="0.35">
      <c r="A4047" s="1"/>
      <c r="B4047" s="237"/>
    </row>
    <row r="4048" spans="1:2" x14ac:dyDescent="0.35">
      <c r="A4048" s="1"/>
      <c r="B4048" s="237"/>
    </row>
    <row r="4049" spans="1:2" x14ac:dyDescent="0.35">
      <c r="A4049" s="1"/>
      <c r="B4049" s="237"/>
    </row>
    <row r="4050" spans="1:2" x14ac:dyDescent="0.35">
      <c r="A4050" s="1"/>
      <c r="B4050" s="237"/>
    </row>
    <row r="4051" spans="1:2" x14ac:dyDescent="0.35">
      <c r="A4051" s="1"/>
      <c r="B4051" s="237"/>
    </row>
    <row r="4052" spans="1:2" x14ac:dyDescent="0.35">
      <c r="A4052" s="1"/>
      <c r="B4052" s="237"/>
    </row>
    <row r="4053" spans="1:2" x14ac:dyDescent="0.35">
      <c r="A4053" s="1"/>
      <c r="B4053" s="237"/>
    </row>
    <row r="4054" spans="1:2" x14ac:dyDescent="0.35">
      <c r="A4054" s="1"/>
      <c r="B4054" s="237"/>
    </row>
    <row r="4055" spans="1:2" x14ac:dyDescent="0.35">
      <c r="A4055" s="1"/>
      <c r="B4055" s="237"/>
    </row>
    <row r="4056" spans="1:2" x14ac:dyDescent="0.35">
      <c r="A4056" s="1"/>
      <c r="B4056" s="237"/>
    </row>
    <row r="4057" spans="1:2" x14ac:dyDescent="0.35">
      <c r="A4057" s="1"/>
      <c r="B4057" s="237"/>
    </row>
    <row r="4058" spans="1:2" x14ac:dyDescent="0.35">
      <c r="A4058" s="1"/>
      <c r="B4058" s="237"/>
    </row>
    <row r="4059" spans="1:2" x14ac:dyDescent="0.35">
      <c r="A4059" s="1"/>
      <c r="B4059" s="237"/>
    </row>
    <row r="4060" spans="1:2" x14ac:dyDescent="0.35">
      <c r="A4060" s="1"/>
      <c r="B4060" s="237"/>
    </row>
    <row r="4061" spans="1:2" x14ac:dyDescent="0.35">
      <c r="A4061" s="1"/>
      <c r="B4061" s="237"/>
    </row>
    <row r="4062" spans="1:2" x14ac:dyDescent="0.35">
      <c r="A4062" s="1"/>
      <c r="B4062" s="237"/>
    </row>
    <row r="4063" spans="1:2" x14ac:dyDescent="0.35">
      <c r="A4063" s="1"/>
      <c r="B4063" s="237"/>
    </row>
    <row r="4064" spans="1:2" x14ac:dyDescent="0.35">
      <c r="A4064" s="1"/>
      <c r="B4064" s="237"/>
    </row>
    <row r="4065" spans="1:2" x14ac:dyDescent="0.35">
      <c r="A4065" s="1"/>
      <c r="B4065" s="237"/>
    </row>
    <row r="4066" spans="1:2" x14ac:dyDescent="0.35">
      <c r="A4066" s="1"/>
      <c r="B4066" s="237"/>
    </row>
    <row r="4067" spans="1:2" x14ac:dyDescent="0.35">
      <c r="A4067" s="1"/>
      <c r="B4067" s="237"/>
    </row>
    <row r="4068" spans="1:2" x14ac:dyDescent="0.35">
      <c r="A4068" s="1"/>
      <c r="B4068" s="237"/>
    </row>
    <row r="4069" spans="1:2" x14ac:dyDescent="0.35">
      <c r="A4069" s="1"/>
      <c r="B4069" s="237"/>
    </row>
    <row r="4070" spans="1:2" x14ac:dyDescent="0.35">
      <c r="A4070" s="1"/>
      <c r="B4070" s="237"/>
    </row>
    <row r="4071" spans="1:2" x14ac:dyDescent="0.35">
      <c r="A4071" s="1"/>
      <c r="B4071" s="237"/>
    </row>
    <row r="4072" spans="1:2" x14ac:dyDescent="0.35">
      <c r="A4072" s="1"/>
      <c r="B4072" s="237"/>
    </row>
    <row r="4073" spans="1:2" x14ac:dyDescent="0.35">
      <c r="A4073" s="1"/>
      <c r="B4073" s="237"/>
    </row>
    <row r="4074" spans="1:2" x14ac:dyDescent="0.35">
      <c r="A4074" s="1"/>
      <c r="B4074" s="237"/>
    </row>
    <row r="4075" spans="1:2" x14ac:dyDescent="0.35">
      <c r="A4075" s="1"/>
      <c r="B4075" s="237"/>
    </row>
    <row r="4076" spans="1:2" x14ac:dyDescent="0.35">
      <c r="A4076" s="1"/>
      <c r="B4076" s="237"/>
    </row>
    <row r="4077" spans="1:2" x14ac:dyDescent="0.35">
      <c r="A4077" s="1"/>
      <c r="B4077" s="237"/>
    </row>
    <row r="4078" spans="1:2" x14ac:dyDescent="0.35">
      <c r="A4078" s="1"/>
      <c r="B4078" s="237"/>
    </row>
    <row r="4079" spans="1:2" x14ac:dyDescent="0.35">
      <c r="A4079" s="1"/>
      <c r="B4079" s="237"/>
    </row>
    <row r="4080" spans="1:2" x14ac:dyDescent="0.35">
      <c r="A4080" s="1"/>
      <c r="B4080" s="237"/>
    </row>
    <row r="4081" spans="1:2" x14ac:dyDescent="0.35">
      <c r="A4081" s="1"/>
      <c r="B4081" s="237"/>
    </row>
    <row r="4082" spans="1:2" x14ac:dyDescent="0.35">
      <c r="A4082" s="1"/>
      <c r="B4082" s="237"/>
    </row>
    <row r="4083" spans="1:2" x14ac:dyDescent="0.35">
      <c r="A4083" s="1"/>
      <c r="B4083" s="237"/>
    </row>
    <row r="4084" spans="1:2" x14ac:dyDescent="0.35">
      <c r="A4084" s="1"/>
      <c r="B4084" s="237"/>
    </row>
    <row r="4085" spans="1:2" x14ac:dyDescent="0.35">
      <c r="A4085" s="1"/>
      <c r="B4085" s="237"/>
    </row>
    <row r="4086" spans="1:2" x14ac:dyDescent="0.35">
      <c r="A4086" s="1"/>
      <c r="B4086" s="237"/>
    </row>
    <row r="4087" spans="1:2" x14ac:dyDescent="0.35">
      <c r="A4087" s="1"/>
      <c r="B4087" s="237"/>
    </row>
    <row r="4088" spans="1:2" x14ac:dyDescent="0.35">
      <c r="A4088" s="1"/>
      <c r="B4088" s="237"/>
    </row>
    <row r="4089" spans="1:2" x14ac:dyDescent="0.35">
      <c r="A4089" s="1"/>
      <c r="B4089" s="237"/>
    </row>
    <row r="4090" spans="1:2" x14ac:dyDescent="0.35">
      <c r="A4090" s="1"/>
      <c r="B4090" s="237"/>
    </row>
    <row r="4091" spans="1:2" x14ac:dyDescent="0.35">
      <c r="A4091" s="1"/>
      <c r="B4091" s="237"/>
    </row>
    <row r="4092" spans="1:2" x14ac:dyDescent="0.35">
      <c r="A4092" s="1"/>
      <c r="B4092" s="237"/>
    </row>
    <row r="4093" spans="1:2" x14ac:dyDescent="0.35">
      <c r="A4093" s="1"/>
      <c r="B4093" s="237"/>
    </row>
    <row r="4094" spans="1:2" x14ac:dyDescent="0.35">
      <c r="A4094" s="1"/>
      <c r="B4094" s="237"/>
    </row>
    <row r="4095" spans="1:2" x14ac:dyDescent="0.35">
      <c r="A4095" s="1"/>
      <c r="B4095" s="237"/>
    </row>
    <row r="4096" spans="1:2" x14ac:dyDescent="0.35">
      <c r="A4096" s="1"/>
      <c r="B4096" s="237"/>
    </row>
    <row r="4097" spans="1:2" x14ac:dyDescent="0.35">
      <c r="A4097" s="1"/>
      <c r="B4097" s="237"/>
    </row>
    <row r="4098" spans="1:2" x14ac:dyDescent="0.35">
      <c r="A4098" s="1"/>
      <c r="B4098" s="237"/>
    </row>
    <row r="4099" spans="1:2" x14ac:dyDescent="0.35">
      <c r="A4099" s="1"/>
      <c r="B4099" s="237"/>
    </row>
    <row r="4100" spans="1:2" x14ac:dyDescent="0.35">
      <c r="A4100" s="1"/>
      <c r="B4100" s="237"/>
    </row>
    <row r="4101" spans="1:2" x14ac:dyDescent="0.35">
      <c r="A4101" s="1"/>
      <c r="B4101" s="237"/>
    </row>
    <row r="4102" spans="1:2" x14ac:dyDescent="0.35">
      <c r="A4102" s="1"/>
      <c r="B4102" s="237"/>
    </row>
    <row r="4103" spans="1:2" x14ac:dyDescent="0.35">
      <c r="A4103" s="1"/>
      <c r="B4103" s="237"/>
    </row>
    <row r="4104" spans="1:2" x14ac:dyDescent="0.35">
      <c r="A4104" s="1"/>
      <c r="B4104" s="237"/>
    </row>
    <row r="4105" spans="1:2" x14ac:dyDescent="0.35">
      <c r="A4105" s="1"/>
      <c r="B4105" s="237"/>
    </row>
    <row r="4106" spans="1:2" x14ac:dyDescent="0.35">
      <c r="A4106" s="1"/>
      <c r="B4106" s="237"/>
    </row>
    <row r="4107" spans="1:2" x14ac:dyDescent="0.35">
      <c r="A4107" s="1"/>
      <c r="B4107" s="237"/>
    </row>
    <row r="4108" spans="1:2" x14ac:dyDescent="0.35">
      <c r="A4108" s="1"/>
      <c r="B4108" s="237"/>
    </row>
    <row r="4109" spans="1:2" x14ac:dyDescent="0.35">
      <c r="A4109" s="1"/>
      <c r="B4109" s="237"/>
    </row>
    <row r="4110" spans="1:2" x14ac:dyDescent="0.35">
      <c r="A4110" s="1"/>
      <c r="B4110" s="237"/>
    </row>
    <row r="4111" spans="1:2" x14ac:dyDescent="0.35">
      <c r="A4111" s="1"/>
      <c r="B4111" s="237"/>
    </row>
    <row r="4112" spans="1:2" x14ac:dyDescent="0.35">
      <c r="A4112" s="1"/>
      <c r="B4112" s="237"/>
    </row>
    <row r="4113" spans="1:2" x14ac:dyDescent="0.35">
      <c r="A4113" s="1"/>
      <c r="B4113" s="237"/>
    </row>
    <row r="4114" spans="1:2" x14ac:dyDescent="0.35">
      <c r="A4114" s="1"/>
      <c r="B4114" s="237"/>
    </row>
    <row r="4115" spans="1:2" x14ac:dyDescent="0.35">
      <c r="A4115" s="1"/>
      <c r="B4115" s="237"/>
    </row>
    <row r="4116" spans="1:2" x14ac:dyDescent="0.35">
      <c r="A4116" s="1"/>
      <c r="B4116" s="237"/>
    </row>
    <row r="4117" spans="1:2" x14ac:dyDescent="0.35">
      <c r="A4117" s="1"/>
      <c r="B4117" s="237"/>
    </row>
    <row r="4118" spans="1:2" x14ac:dyDescent="0.35">
      <c r="A4118" s="1"/>
      <c r="B4118" s="237"/>
    </row>
    <row r="4119" spans="1:2" x14ac:dyDescent="0.35">
      <c r="A4119" s="1"/>
      <c r="B4119" s="237"/>
    </row>
    <row r="4120" spans="1:2" x14ac:dyDescent="0.35">
      <c r="A4120" s="1"/>
      <c r="B4120" s="237"/>
    </row>
    <row r="4121" spans="1:2" x14ac:dyDescent="0.35">
      <c r="A4121" s="1"/>
      <c r="B4121" s="237"/>
    </row>
    <row r="4122" spans="1:2" x14ac:dyDescent="0.35">
      <c r="A4122" s="1"/>
      <c r="B4122" s="237"/>
    </row>
    <row r="4123" spans="1:2" x14ac:dyDescent="0.35">
      <c r="A4123" s="1"/>
      <c r="B4123" s="237"/>
    </row>
    <row r="4124" spans="1:2" x14ac:dyDescent="0.35">
      <c r="A4124" s="1"/>
      <c r="B4124" s="237"/>
    </row>
    <row r="4125" spans="1:2" x14ac:dyDescent="0.35">
      <c r="A4125" s="1"/>
      <c r="B4125" s="237"/>
    </row>
    <row r="4126" spans="1:2" x14ac:dyDescent="0.35">
      <c r="A4126" s="1"/>
      <c r="B4126" s="237"/>
    </row>
    <row r="4127" spans="1:2" x14ac:dyDescent="0.35">
      <c r="A4127" s="1"/>
      <c r="B4127" s="237"/>
    </row>
    <row r="4128" spans="1:2" x14ac:dyDescent="0.35">
      <c r="A4128" s="1"/>
      <c r="B4128" s="237"/>
    </row>
    <row r="4129" spans="1:2" x14ac:dyDescent="0.35">
      <c r="A4129" s="1"/>
      <c r="B4129" s="237"/>
    </row>
    <row r="4130" spans="1:2" x14ac:dyDescent="0.35">
      <c r="A4130" s="1"/>
      <c r="B4130" s="237"/>
    </row>
    <row r="4131" spans="1:2" x14ac:dyDescent="0.35">
      <c r="A4131" s="1"/>
      <c r="B4131" s="237"/>
    </row>
    <row r="4132" spans="1:2" x14ac:dyDescent="0.35">
      <c r="A4132" s="1"/>
      <c r="B4132" s="237"/>
    </row>
    <row r="4133" spans="1:2" x14ac:dyDescent="0.35">
      <c r="A4133" s="1"/>
      <c r="B4133" s="237"/>
    </row>
    <row r="4134" spans="1:2" x14ac:dyDescent="0.35">
      <c r="A4134" s="1"/>
      <c r="B4134" s="237"/>
    </row>
    <row r="4135" spans="1:2" x14ac:dyDescent="0.35">
      <c r="A4135" s="1"/>
      <c r="B4135" s="237"/>
    </row>
    <row r="4136" spans="1:2" x14ac:dyDescent="0.35">
      <c r="A4136" s="1"/>
      <c r="B4136" s="237"/>
    </row>
    <row r="4137" spans="1:2" x14ac:dyDescent="0.35">
      <c r="A4137" s="1"/>
      <c r="B4137" s="237"/>
    </row>
    <row r="4138" spans="1:2" x14ac:dyDescent="0.35">
      <c r="A4138" s="1"/>
      <c r="B4138" s="237"/>
    </row>
    <row r="4139" spans="1:2" x14ac:dyDescent="0.35">
      <c r="A4139" s="1"/>
      <c r="B4139" s="237"/>
    </row>
    <row r="4140" spans="1:2" x14ac:dyDescent="0.35">
      <c r="A4140" s="1"/>
      <c r="B4140" s="237"/>
    </row>
    <row r="4141" spans="1:2" x14ac:dyDescent="0.35">
      <c r="A4141" s="1"/>
      <c r="B4141" s="237"/>
    </row>
    <row r="4142" spans="1:2" x14ac:dyDescent="0.35">
      <c r="A4142" s="1"/>
      <c r="B4142" s="237"/>
    </row>
    <row r="4143" spans="1:2" x14ac:dyDescent="0.35">
      <c r="A4143" s="1"/>
      <c r="B4143" s="237"/>
    </row>
    <row r="4144" spans="1:2" x14ac:dyDescent="0.35">
      <c r="A4144" s="1"/>
      <c r="B4144" s="237"/>
    </row>
    <row r="4145" spans="1:2" x14ac:dyDescent="0.35">
      <c r="A4145" s="1"/>
      <c r="B4145" s="237"/>
    </row>
    <row r="4146" spans="1:2" x14ac:dyDescent="0.35">
      <c r="A4146" s="1"/>
      <c r="B4146" s="237"/>
    </row>
    <row r="4147" spans="1:2" x14ac:dyDescent="0.35">
      <c r="A4147" s="1"/>
      <c r="B4147" s="237"/>
    </row>
    <row r="4148" spans="1:2" x14ac:dyDescent="0.35">
      <c r="A4148" s="1"/>
      <c r="B4148" s="237"/>
    </row>
    <row r="4149" spans="1:2" x14ac:dyDescent="0.35">
      <c r="A4149" s="1"/>
      <c r="B4149" s="237"/>
    </row>
    <row r="4150" spans="1:2" x14ac:dyDescent="0.35">
      <c r="A4150" s="1"/>
      <c r="B4150" s="237"/>
    </row>
    <row r="4151" spans="1:2" x14ac:dyDescent="0.35">
      <c r="A4151" s="1"/>
      <c r="B4151" s="237"/>
    </row>
    <row r="4152" spans="1:2" x14ac:dyDescent="0.35">
      <c r="A4152" s="1"/>
      <c r="B4152" s="237"/>
    </row>
    <row r="4153" spans="1:2" x14ac:dyDescent="0.35">
      <c r="A4153" s="1"/>
      <c r="B4153" s="237"/>
    </row>
    <row r="4154" spans="1:2" x14ac:dyDescent="0.35">
      <c r="A4154" s="1"/>
      <c r="B4154" s="237"/>
    </row>
    <row r="4155" spans="1:2" x14ac:dyDescent="0.35">
      <c r="A4155" s="1"/>
      <c r="B4155" s="237"/>
    </row>
    <row r="4156" spans="1:2" x14ac:dyDescent="0.35">
      <c r="A4156" s="1"/>
      <c r="B4156" s="237"/>
    </row>
    <row r="4157" spans="1:2" x14ac:dyDescent="0.35">
      <c r="A4157" s="1"/>
      <c r="B4157" s="237"/>
    </row>
    <row r="4158" spans="1:2" x14ac:dyDescent="0.35">
      <c r="A4158" s="1"/>
      <c r="B4158" s="237"/>
    </row>
    <row r="4159" spans="1:2" x14ac:dyDescent="0.35">
      <c r="A4159" s="1"/>
      <c r="B4159" s="237"/>
    </row>
    <row r="4160" spans="1:2" x14ac:dyDescent="0.35">
      <c r="A4160" s="1"/>
      <c r="B4160" s="237"/>
    </row>
    <row r="4161" spans="1:2" x14ac:dyDescent="0.35">
      <c r="A4161" s="1"/>
      <c r="B4161" s="237"/>
    </row>
    <row r="4162" spans="1:2" x14ac:dyDescent="0.35">
      <c r="A4162" s="1"/>
      <c r="B4162" s="237"/>
    </row>
    <row r="4163" spans="1:2" x14ac:dyDescent="0.35">
      <c r="A4163" s="1"/>
      <c r="B4163" s="237"/>
    </row>
    <row r="4164" spans="1:2" x14ac:dyDescent="0.35">
      <c r="A4164" s="1"/>
      <c r="B4164" s="237"/>
    </row>
    <row r="4165" spans="1:2" x14ac:dyDescent="0.35">
      <c r="A4165" s="1"/>
      <c r="B4165" s="237"/>
    </row>
    <row r="4166" spans="1:2" x14ac:dyDescent="0.35">
      <c r="A4166" s="1"/>
      <c r="B4166" s="237"/>
    </row>
    <row r="4167" spans="1:2" x14ac:dyDescent="0.35">
      <c r="A4167" s="1"/>
      <c r="B4167" s="237"/>
    </row>
    <row r="4168" spans="1:2" x14ac:dyDescent="0.35">
      <c r="A4168" s="1"/>
      <c r="B4168" s="237"/>
    </row>
    <row r="4169" spans="1:2" x14ac:dyDescent="0.35">
      <c r="A4169" s="1"/>
      <c r="B4169" s="237"/>
    </row>
    <row r="4170" spans="1:2" x14ac:dyDescent="0.35">
      <c r="A4170" s="1"/>
      <c r="B4170" s="237"/>
    </row>
    <row r="4171" spans="1:2" x14ac:dyDescent="0.35">
      <c r="A4171" s="1"/>
      <c r="B4171" s="237"/>
    </row>
    <row r="4172" spans="1:2" x14ac:dyDescent="0.35">
      <c r="A4172" s="1"/>
      <c r="B4172" s="237"/>
    </row>
    <row r="4173" spans="1:2" x14ac:dyDescent="0.35">
      <c r="A4173" s="1"/>
      <c r="B4173" s="237"/>
    </row>
    <row r="4174" spans="1:2" x14ac:dyDescent="0.35">
      <c r="A4174" s="1"/>
      <c r="B4174" s="237"/>
    </row>
    <row r="4175" spans="1:2" x14ac:dyDescent="0.35">
      <c r="A4175" s="1"/>
      <c r="B4175" s="237"/>
    </row>
    <row r="4176" spans="1:2" x14ac:dyDescent="0.35">
      <c r="A4176" s="1"/>
      <c r="B4176" s="237"/>
    </row>
    <row r="4177" spans="1:2" x14ac:dyDescent="0.35">
      <c r="A4177" s="1"/>
      <c r="B4177" s="237"/>
    </row>
    <row r="4178" spans="1:2" x14ac:dyDescent="0.35">
      <c r="A4178" s="1"/>
      <c r="B4178" s="237"/>
    </row>
    <row r="4179" spans="1:2" x14ac:dyDescent="0.35">
      <c r="A4179" s="1"/>
      <c r="B4179" s="237"/>
    </row>
    <row r="4180" spans="1:2" x14ac:dyDescent="0.35">
      <c r="A4180" s="1"/>
      <c r="B4180" s="237"/>
    </row>
    <row r="4181" spans="1:2" x14ac:dyDescent="0.35">
      <c r="A4181" s="1"/>
      <c r="B4181" s="237"/>
    </row>
    <row r="4182" spans="1:2" x14ac:dyDescent="0.35">
      <c r="A4182" s="1"/>
      <c r="B4182" s="237"/>
    </row>
    <row r="4183" spans="1:2" x14ac:dyDescent="0.35">
      <c r="A4183" s="1"/>
      <c r="B4183" s="237"/>
    </row>
    <row r="4184" spans="1:2" x14ac:dyDescent="0.35">
      <c r="A4184" s="1"/>
      <c r="B4184" s="237"/>
    </row>
    <row r="4185" spans="1:2" x14ac:dyDescent="0.35">
      <c r="A4185" s="1"/>
      <c r="B4185" s="237"/>
    </row>
    <row r="4186" spans="1:2" x14ac:dyDescent="0.35">
      <c r="A4186" s="1"/>
      <c r="B4186" s="237"/>
    </row>
    <row r="4187" spans="1:2" x14ac:dyDescent="0.35">
      <c r="A4187" s="1"/>
      <c r="B4187" s="237"/>
    </row>
    <row r="4188" spans="1:2" x14ac:dyDescent="0.35">
      <c r="A4188" s="1"/>
      <c r="B4188" s="237"/>
    </row>
    <row r="4189" spans="1:2" x14ac:dyDescent="0.35">
      <c r="A4189" s="1"/>
      <c r="B4189" s="237"/>
    </row>
    <row r="4190" spans="1:2" x14ac:dyDescent="0.35">
      <c r="A4190" s="1"/>
      <c r="B4190" s="237"/>
    </row>
    <row r="4191" spans="1:2" x14ac:dyDescent="0.35">
      <c r="A4191" s="1"/>
      <c r="B4191" s="237"/>
    </row>
    <row r="4192" spans="1:2" x14ac:dyDescent="0.35">
      <c r="A4192" s="1"/>
      <c r="B4192" s="237"/>
    </row>
    <row r="4193" spans="1:2" x14ac:dyDescent="0.35">
      <c r="A4193" s="1"/>
      <c r="B4193" s="237"/>
    </row>
    <row r="4194" spans="1:2" x14ac:dyDescent="0.35">
      <c r="A4194" s="1"/>
      <c r="B4194" s="237"/>
    </row>
    <row r="4195" spans="1:2" x14ac:dyDescent="0.35">
      <c r="A4195" s="1"/>
      <c r="B4195" s="237"/>
    </row>
    <row r="4196" spans="1:2" x14ac:dyDescent="0.35">
      <c r="A4196" s="1"/>
      <c r="B4196" s="237"/>
    </row>
    <row r="4197" spans="1:2" x14ac:dyDescent="0.35">
      <c r="A4197" s="1"/>
      <c r="B4197" s="237"/>
    </row>
    <row r="4198" spans="1:2" x14ac:dyDescent="0.35">
      <c r="A4198" s="1"/>
      <c r="B4198" s="237"/>
    </row>
    <row r="4199" spans="1:2" x14ac:dyDescent="0.35">
      <c r="A4199" s="1"/>
      <c r="B4199" s="237"/>
    </row>
    <row r="4200" spans="1:2" x14ac:dyDescent="0.35">
      <c r="A4200" s="1"/>
      <c r="B4200" s="237"/>
    </row>
    <row r="4201" spans="1:2" x14ac:dyDescent="0.35">
      <c r="A4201" s="1"/>
      <c r="B4201" s="237"/>
    </row>
    <row r="4202" spans="1:2" x14ac:dyDescent="0.35">
      <c r="A4202" s="1"/>
      <c r="B4202" s="237"/>
    </row>
    <row r="4203" spans="1:2" x14ac:dyDescent="0.35">
      <c r="A4203" s="1"/>
      <c r="B4203" s="237"/>
    </row>
    <row r="4204" spans="1:2" x14ac:dyDescent="0.35">
      <c r="A4204" s="1"/>
      <c r="B4204" s="237"/>
    </row>
    <row r="4205" spans="1:2" x14ac:dyDescent="0.35">
      <c r="A4205" s="1"/>
      <c r="B4205" s="237"/>
    </row>
    <row r="4206" spans="1:2" x14ac:dyDescent="0.35">
      <c r="A4206" s="1"/>
      <c r="B4206" s="237"/>
    </row>
    <row r="4207" spans="1:2" x14ac:dyDescent="0.35">
      <c r="A4207" s="1"/>
      <c r="B4207" s="237"/>
    </row>
    <row r="4208" spans="1:2" x14ac:dyDescent="0.35">
      <c r="A4208" s="1"/>
      <c r="B4208" s="237"/>
    </row>
    <row r="4209" spans="1:2" x14ac:dyDescent="0.35">
      <c r="A4209" s="1"/>
      <c r="B4209" s="237"/>
    </row>
    <row r="4210" spans="1:2" x14ac:dyDescent="0.35">
      <c r="A4210" s="1"/>
      <c r="B4210" s="237"/>
    </row>
    <row r="4211" spans="1:2" x14ac:dyDescent="0.35">
      <c r="A4211" s="1"/>
      <c r="B4211" s="237"/>
    </row>
    <row r="4212" spans="1:2" x14ac:dyDescent="0.35">
      <c r="A4212" s="1"/>
      <c r="B4212" s="237"/>
    </row>
    <row r="4213" spans="1:2" x14ac:dyDescent="0.35">
      <c r="A4213" s="1"/>
      <c r="B4213" s="237"/>
    </row>
    <row r="4214" spans="1:2" x14ac:dyDescent="0.35">
      <c r="A4214" s="1"/>
      <c r="B4214" s="237"/>
    </row>
    <row r="4215" spans="1:2" x14ac:dyDescent="0.35">
      <c r="A4215" s="1"/>
      <c r="B4215" s="237"/>
    </row>
    <row r="4216" spans="1:2" x14ac:dyDescent="0.35">
      <c r="A4216" s="1"/>
      <c r="B4216" s="237"/>
    </row>
    <row r="4217" spans="1:2" x14ac:dyDescent="0.35">
      <c r="A4217" s="1"/>
      <c r="B4217" s="237"/>
    </row>
    <row r="4218" spans="1:2" x14ac:dyDescent="0.35">
      <c r="A4218" s="1"/>
      <c r="B4218" s="237"/>
    </row>
    <row r="4219" spans="1:2" x14ac:dyDescent="0.35">
      <c r="A4219" s="1"/>
      <c r="B4219" s="237"/>
    </row>
    <row r="4220" spans="1:2" x14ac:dyDescent="0.35">
      <c r="A4220" s="1"/>
      <c r="B4220" s="237"/>
    </row>
    <row r="4221" spans="1:2" x14ac:dyDescent="0.35">
      <c r="A4221" s="1"/>
      <c r="B4221" s="237"/>
    </row>
    <row r="4222" spans="1:2" x14ac:dyDescent="0.35">
      <c r="A4222" s="1"/>
      <c r="B4222" s="237"/>
    </row>
    <row r="4223" spans="1:2" x14ac:dyDescent="0.35">
      <c r="A4223" s="1"/>
      <c r="B4223" s="237"/>
    </row>
    <row r="4224" spans="1:2" x14ac:dyDescent="0.35">
      <c r="A4224" s="1"/>
      <c r="B4224" s="237"/>
    </row>
    <row r="4225" spans="1:2" x14ac:dyDescent="0.35">
      <c r="A4225" s="1"/>
      <c r="B4225" s="237"/>
    </row>
    <row r="4226" spans="1:2" x14ac:dyDescent="0.35">
      <c r="A4226" s="1"/>
      <c r="B4226" s="237"/>
    </row>
    <row r="4227" spans="1:2" x14ac:dyDescent="0.35">
      <c r="A4227" s="1"/>
      <c r="B4227" s="237"/>
    </row>
    <row r="4228" spans="1:2" x14ac:dyDescent="0.35">
      <c r="A4228" s="1"/>
      <c r="B4228" s="237"/>
    </row>
    <row r="4229" spans="1:2" x14ac:dyDescent="0.35">
      <c r="A4229" s="1"/>
      <c r="B4229" s="237"/>
    </row>
    <row r="4230" spans="1:2" x14ac:dyDescent="0.35">
      <c r="A4230" s="1"/>
      <c r="B4230" s="237"/>
    </row>
    <row r="4231" spans="1:2" x14ac:dyDescent="0.35">
      <c r="A4231" s="1"/>
      <c r="B4231" s="237"/>
    </row>
    <row r="4232" spans="1:2" x14ac:dyDescent="0.35">
      <c r="A4232" s="1"/>
      <c r="B4232" s="237"/>
    </row>
    <row r="4233" spans="1:2" x14ac:dyDescent="0.35">
      <c r="A4233" s="1"/>
      <c r="B4233" s="237"/>
    </row>
    <row r="4234" spans="1:2" x14ac:dyDescent="0.35">
      <c r="A4234" s="1"/>
      <c r="B4234" s="237"/>
    </row>
    <row r="4235" spans="1:2" x14ac:dyDescent="0.35">
      <c r="A4235" s="1"/>
      <c r="B4235" s="237"/>
    </row>
    <row r="4236" spans="1:2" x14ac:dyDescent="0.35">
      <c r="A4236" s="1"/>
      <c r="B4236" s="237"/>
    </row>
    <row r="4237" spans="1:2" x14ac:dyDescent="0.35">
      <c r="A4237" s="1"/>
      <c r="B4237" s="237"/>
    </row>
    <row r="4238" spans="1:2" x14ac:dyDescent="0.35">
      <c r="A4238" s="1"/>
      <c r="B4238" s="237"/>
    </row>
    <row r="4239" spans="1:2" x14ac:dyDescent="0.35">
      <c r="A4239" s="1"/>
      <c r="B4239" s="237"/>
    </row>
    <row r="4240" spans="1:2" x14ac:dyDescent="0.35">
      <c r="A4240" s="1"/>
      <c r="B4240" s="237"/>
    </row>
    <row r="4241" spans="1:2" x14ac:dyDescent="0.35">
      <c r="A4241" s="1"/>
      <c r="B4241" s="237"/>
    </row>
    <row r="4242" spans="1:2" x14ac:dyDescent="0.35">
      <c r="A4242" s="1"/>
      <c r="B4242" s="237"/>
    </row>
    <row r="4243" spans="1:2" x14ac:dyDescent="0.35">
      <c r="A4243" s="1"/>
      <c r="B4243" s="237"/>
    </row>
    <row r="4244" spans="1:2" x14ac:dyDescent="0.35">
      <c r="A4244" s="1"/>
      <c r="B4244" s="237"/>
    </row>
    <row r="4245" spans="1:2" x14ac:dyDescent="0.35">
      <c r="A4245" s="1"/>
      <c r="B4245" s="237"/>
    </row>
    <row r="4246" spans="1:2" x14ac:dyDescent="0.35">
      <c r="A4246" s="1"/>
      <c r="B4246" s="237"/>
    </row>
    <row r="4247" spans="1:2" x14ac:dyDescent="0.35">
      <c r="A4247" s="1"/>
      <c r="B4247" s="237"/>
    </row>
    <row r="4248" spans="1:2" x14ac:dyDescent="0.35">
      <c r="A4248" s="1"/>
      <c r="B4248" s="237"/>
    </row>
    <row r="4249" spans="1:2" x14ac:dyDescent="0.35">
      <c r="A4249" s="1"/>
      <c r="B4249" s="237"/>
    </row>
    <row r="4250" spans="1:2" x14ac:dyDescent="0.35">
      <c r="A4250" s="1"/>
      <c r="B4250" s="237"/>
    </row>
    <row r="4251" spans="1:2" x14ac:dyDescent="0.35">
      <c r="A4251" s="1"/>
      <c r="B4251" s="237"/>
    </row>
    <row r="4252" spans="1:2" x14ac:dyDescent="0.35">
      <c r="A4252" s="1"/>
      <c r="B4252" s="237"/>
    </row>
    <row r="4253" spans="1:2" x14ac:dyDescent="0.35">
      <c r="A4253" s="1"/>
      <c r="B4253" s="237"/>
    </row>
    <row r="4254" spans="1:2" x14ac:dyDescent="0.35">
      <c r="A4254" s="1"/>
      <c r="B4254" s="237"/>
    </row>
    <row r="4255" spans="1:2" x14ac:dyDescent="0.35">
      <c r="A4255" s="1"/>
      <c r="B4255" s="237"/>
    </row>
    <row r="4256" spans="1:2" x14ac:dyDescent="0.35">
      <c r="A4256" s="1"/>
      <c r="B4256" s="237"/>
    </row>
    <row r="4257" spans="1:2" x14ac:dyDescent="0.35">
      <c r="A4257" s="1"/>
      <c r="B4257" s="237"/>
    </row>
    <row r="4258" spans="1:2" x14ac:dyDescent="0.35">
      <c r="A4258" s="1"/>
      <c r="B4258" s="237"/>
    </row>
    <row r="4259" spans="1:2" x14ac:dyDescent="0.35">
      <c r="A4259" s="1"/>
      <c r="B4259" s="237"/>
    </row>
    <row r="4260" spans="1:2" x14ac:dyDescent="0.35">
      <c r="A4260" s="1"/>
      <c r="B4260" s="237"/>
    </row>
    <row r="4261" spans="1:2" x14ac:dyDescent="0.35">
      <c r="A4261" s="1"/>
      <c r="B4261" s="237"/>
    </row>
    <row r="4262" spans="1:2" x14ac:dyDescent="0.35">
      <c r="A4262" s="1"/>
      <c r="B4262" s="237"/>
    </row>
    <row r="4263" spans="1:2" x14ac:dyDescent="0.35">
      <c r="A4263" s="1"/>
      <c r="B4263" s="237"/>
    </row>
    <row r="4264" spans="1:2" x14ac:dyDescent="0.35">
      <c r="A4264" s="1"/>
      <c r="B4264" s="237"/>
    </row>
    <row r="4265" spans="1:2" x14ac:dyDescent="0.35">
      <c r="A4265" s="1"/>
      <c r="B4265" s="237"/>
    </row>
    <row r="4266" spans="1:2" x14ac:dyDescent="0.35">
      <c r="A4266" s="1"/>
      <c r="B4266" s="237"/>
    </row>
    <row r="4267" spans="1:2" x14ac:dyDescent="0.35">
      <c r="A4267" s="1"/>
      <c r="B4267" s="237"/>
    </row>
    <row r="4268" spans="1:2" x14ac:dyDescent="0.35">
      <c r="A4268" s="1"/>
      <c r="B4268" s="237"/>
    </row>
    <row r="4269" spans="1:2" x14ac:dyDescent="0.35">
      <c r="A4269" s="1"/>
      <c r="B4269" s="237"/>
    </row>
    <row r="4270" spans="1:2" x14ac:dyDescent="0.35">
      <c r="A4270" s="1"/>
      <c r="B4270" s="237"/>
    </row>
    <row r="4271" spans="1:2" x14ac:dyDescent="0.35">
      <c r="A4271" s="1"/>
      <c r="B4271" s="237"/>
    </row>
    <row r="4272" spans="1:2" x14ac:dyDescent="0.35">
      <c r="A4272" s="1"/>
      <c r="B4272" s="237"/>
    </row>
    <row r="4273" spans="1:2" x14ac:dyDescent="0.35">
      <c r="A4273" s="1"/>
      <c r="B4273" s="237"/>
    </row>
    <row r="4274" spans="1:2" x14ac:dyDescent="0.35">
      <c r="A4274" s="1"/>
      <c r="B4274" s="237"/>
    </row>
    <row r="4275" spans="1:2" x14ac:dyDescent="0.35">
      <c r="A4275" s="1"/>
      <c r="B4275" s="237"/>
    </row>
    <row r="4276" spans="1:2" x14ac:dyDescent="0.35">
      <c r="A4276" s="1"/>
      <c r="B4276" s="237"/>
    </row>
    <row r="4277" spans="1:2" x14ac:dyDescent="0.35">
      <c r="A4277" s="1"/>
      <c r="B4277" s="237"/>
    </row>
    <row r="4278" spans="1:2" x14ac:dyDescent="0.35">
      <c r="A4278" s="1"/>
      <c r="B4278" s="237"/>
    </row>
    <row r="4279" spans="1:2" x14ac:dyDescent="0.35">
      <c r="A4279" s="1"/>
      <c r="B4279" s="237"/>
    </row>
    <row r="4280" spans="1:2" x14ac:dyDescent="0.35">
      <c r="A4280" s="1"/>
      <c r="B4280" s="237"/>
    </row>
    <row r="4281" spans="1:2" x14ac:dyDescent="0.35">
      <c r="A4281" s="1"/>
      <c r="B4281" s="237"/>
    </row>
    <row r="4282" spans="1:2" x14ac:dyDescent="0.35">
      <c r="A4282" s="1"/>
      <c r="B4282" s="237"/>
    </row>
    <row r="4283" spans="1:2" x14ac:dyDescent="0.35">
      <c r="A4283" s="1"/>
      <c r="B4283" s="237"/>
    </row>
    <row r="4284" spans="1:2" x14ac:dyDescent="0.35">
      <c r="A4284" s="1"/>
      <c r="B4284" s="237"/>
    </row>
    <row r="4285" spans="1:2" x14ac:dyDescent="0.35">
      <c r="A4285" s="1"/>
      <c r="B4285" s="237"/>
    </row>
    <row r="4286" spans="1:2" x14ac:dyDescent="0.35">
      <c r="A4286" s="1"/>
      <c r="B4286" s="237"/>
    </row>
    <row r="4287" spans="1:2" x14ac:dyDescent="0.35">
      <c r="A4287" s="1"/>
      <c r="B4287" s="237"/>
    </row>
    <row r="4288" spans="1:2" x14ac:dyDescent="0.35">
      <c r="A4288" s="1"/>
      <c r="B4288" s="237"/>
    </row>
    <row r="4289" spans="1:2" x14ac:dyDescent="0.35">
      <c r="A4289" s="1"/>
      <c r="B4289" s="237"/>
    </row>
    <row r="4290" spans="1:2" x14ac:dyDescent="0.35">
      <c r="A4290" s="1"/>
      <c r="B4290" s="237"/>
    </row>
    <row r="4291" spans="1:2" x14ac:dyDescent="0.35">
      <c r="A4291" s="1"/>
      <c r="B4291" s="237"/>
    </row>
    <row r="4292" spans="1:2" x14ac:dyDescent="0.35">
      <c r="A4292" s="1"/>
      <c r="B4292" s="237"/>
    </row>
    <row r="4293" spans="1:2" x14ac:dyDescent="0.35">
      <c r="A4293" s="1"/>
      <c r="B4293" s="237"/>
    </row>
    <row r="4294" spans="1:2" x14ac:dyDescent="0.35">
      <c r="A4294" s="1"/>
      <c r="B4294" s="237"/>
    </row>
    <row r="4295" spans="1:2" x14ac:dyDescent="0.35">
      <c r="A4295" s="1"/>
      <c r="B4295" s="237"/>
    </row>
    <row r="4296" spans="1:2" x14ac:dyDescent="0.35">
      <c r="A4296" s="1"/>
      <c r="B4296" s="237"/>
    </row>
    <row r="4297" spans="1:2" x14ac:dyDescent="0.35">
      <c r="A4297" s="1"/>
      <c r="B4297" s="237"/>
    </row>
    <row r="4298" spans="1:2" x14ac:dyDescent="0.35">
      <c r="A4298" s="1"/>
      <c r="B4298" s="237"/>
    </row>
    <row r="4299" spans="1:2" x14ac:dyDescent="0.35">
      <c r="A4299" s="1"/>
      <c r="B4299" s="237"/>
    </row>
    <row r="4300" spans="1:2" x14ac:dyDescent="0.35">
      <c r="A4300" s="1"/>
      <c r="B4300" s="237"/>
    </row>
    <row r="4301" spans="1:2" x14ac:dyDescent="0.35">
      <c r="A4301" s="1"/>
      <c r="B4301" s="237"/>
    </row>
    <row r="4302" spans="1:2" x14ac:dyDescent="0.35">
      <c r="A4302" s="1"/>
      <c r="B4302" s="237"/>
    </row>
    <row r="4303" spans="1:2" x14ac:dyDescent="0.35">
      <c r="A4303" s="1"/>
      <c r="B4303" s="237"/>
    </row>
    <row r="4304" spans="1:2" x14ac:dyDescent="0.35">
      <c r="A4304" s="1"/>
      <c r="B4304" s="237"/>
    </row>
    <row r="4305" spans="1:2" x14ac:dyDescent="0.35">
      <c r="A4305" s="1"/>
      <c r="B4305" s="237"/>
    </row>
    <row r="4306" spans="1:2" x14ac:dyDescent="0.35">
      <c r="A4306" s="1"/>
      <c r="B4306" s="237"/>
    </row>
    <row r="4307" spans="1:2" x14ac:dyDescent="0.35">
      <c r="A4307" s="1"/>
      <c r="B4307" s="237"/>
    </row>
    <row r="4308" spans="1:2" x14ac:dyDescent="0.35">
      <c r="A4308" s="1"/>
      <c r="B4308" s="237"/>
    </row>
    <row r="4309" spans="1:2" x14ac:dyDescent="0.35">
      <c r="A4309" s="1"/>
      <c r="B4309" s="237"/>
    </row>
    <row r="4310" spans="1:2" x14ac:dyDescent="0.35">
      <c r="A4310" s="1"/>
      <c r="B4310" s="237"/>
    </row>
    <row r="4311" spans="1:2" x14ac:dyDescent="0.35">
      <c r="A4311" s="1"/>
      <c r="B4311" s="237"/>
    </row>
    <row r="4312" spans="1:2" x14ac:dyDescent="0.35">
      <c r="A4312" s="1"/>
      <c r="B4312" s="237"/>
    </row>
    <row r="4313" spans="1:2" x14ac:dyDescent="0.35">
      <c r="A4313" s="1"/>
      <c r="B4313" s="237"/>
    </row>
    <row r="4314" spans="1:2" x14ac:dyDescent="0.35">
      <c r="A4314" s="1"/>
      <c r="B4314" s="237"/>
    </row>
    <row r="4315" spans="1:2" x14ac:dyDescent="0.35">
      <c r="A4315" s="1"/>
      <c r="B4315" s="237"/>
    </row>
    <row r="4316" spans="1:2" x14ac:dyDescent="0.35">
      <c r="A4316" s="1"/>
      <c r="B4316" s="237"/>
    </row>
    <row r="4317" spans="1:2" x14ac:dyDescent="0.35">
      <c r="A4317" s="1"/>
      <c r="B4317" s="237"/>
    </row>
    <row r="4318" spans="1:2" x14ac:dyDescent="0.35">
      <c r="A4318" s="1"/>
      <c r="B4318" s="237"/>
    </row>
    <row r="4319" spans="1:2" x14ac:dyDescent="0.35">
      <c r="A4319" s="1"/>
      <c r="B4319" s="237"/>
    </row>
    <row r="4320" spans="1:2" x14ac:dyDescent="0.35">
      <c r="A4320" s="1"/>
      <c r="B4320" s="237"/>
    </row>
    <row r="4321" spans="1:2" x14ac:dyDescent="0.35">
      <c r="A4321" s="1"/>
      <c r="B4321" s="237"/>
    </row>
    <row r="4322" spans="1:2" x14ac:dyDescent="0.35">
      <c r="A4322" s="1"/>
      <c r="B4322" s="237"/>
    </row>
    <row r="4323" spans="1:2" x14ac:dyDescent="0.35">
      <c r="A4323" s="1"/>
      <c r="B4323" s="237"/>
    </row>
    <row r="4324" spans="1:2" x14ac:dyDescent="0.35">
      <c r="A4324" s="1"/>
      <c r="B4324" s="237"/>
    </row>
    <row r="4325" spans="1:2" x14ac:dyDescent="0.35">
      <c r="A4325" s="1"/>
      <c r="B4325" s="237"/>
    </row>
    <row r="4326" spans="1:2" x14ac:dyDescent="0.35">
      <c r="A4326" s="1"/>
      <c r="B4326" s="237"/>
    </row>
    <row r="4327" spans="1:2" x14ac:dyDescent="0.35">
      <c r="A4327" s="1"/>
      <c r="B4327" s="237"/>
    </row>
    <row r="4328" spans="1:2" x14ac:dyDescent="0.35">
      <c r="A4328" s="1"/>
      <c r="B4328" s="237"/>
    </row>
    <row r="4329" spans="1:2" x14ac:dyDescent="0.35">
      <c r="A4329" s="1"/>
      <c r="B4329" s="237"/>
    </row>
    <row r="4330" spans="1:2" x14ac:dyDescent="0.35">
      <c r="A4330" s="1"/>
      <c r="B4330" s="237"/>
    </row>
    <row r="4331" spans="1:2" x14ac:dyDescent="0.35">
      <c r="A4331" s="1"/>
      <c r="B4331" s="237"/>
    </row>
    <row r="4332" spans="1:2" x14ac:dyDescent="0.35">
      <c r="A4332" s="1"/>
      <c r="B4332" s="237"/>
    </row>
    <row r="4333" spans="1:2" x14ac:dyDescent="0.35">
      <c r="A4333" s="1"/>
      <c r="B4333" s="237"/>
    </row>
    <row r="4334" spans="1:2" x14ac:dyDescent="0.35">
      <c r="A4334" s="1"/>
      <c r="B4334" s="237"/>
    </row>
    <row r="4335" spans="1:2" x14ac:dyDescent="0.35">
      <c r="A4335" s="1"/>
      <c r="B4335" s="237"/>
    </row>
    <row r="4336" spans="1:2" x14ac:dyDescent="0.35">
      <c r="A4336" s="1"/>
      <c r="B4336" s="237"/>
    </row>
    <row r="4337" spans="1:2" x14ac:dyDescent="0.35">
      <c r="A4337" s="1"/>
      <c r="B4337" s="237"/>
    </row>
    <row r="4338" spans="1:2" x14ac:dyDescent="0.35">
      <c r="A4338" s="1"/>
      <c r="B4338" s="237"/>
    </row>
    <row r="4339" spans="1:2" x14ac:dyDescent="0.35">
      <c r="A4339" s="1"/>
      <c r="B4339" s="237"/>
    </row>
    <row r="4340" spans="1:2" x14ac:dyDescent="0.35">
      <c r="A4340" s="1"/>
      <c r="B4340" s="237"/>
    </row>
    <row r="4341" spans="1:2" x14ac:dyDescent="0.35">
      <c r="A4341" s="1"/>
      <c r="B4341" s="237"/>
    </row>
    <row r="4342" spans="1:2" x14ac:dyDescent="0.35">
      <c r="A4342" s="1"/>
      <c r="B4342" s="237"/>
    </row>
    <row r="4343" spans="1:2" x14ac:dyDescent="0.35">
      <c r="A4343" s="1"/>
      <c r="B4343" s="237"/>
    </row>
    <row r="4344" spans="1:2" x14ac:dyDescent="0.35">
      <c r="A4344" s="1"/>
      <c r="B4344" s="237"/>
    </row>
    <row r="4345" spans="1:2" x14ac:dyDescent="0.35">
      <c r="A4345" s="1"/>
      <c r="B4345" s="237"/>
    </row>
    <row r="4346" spans="1:2" x14ac:dyDescent="0.35">
      <c r="A4346" s="1"/>
      <c r="B4346" s="237"/>
    </row>
    <row r="4347" spans="1:2" x14ac:dyDescent="0.35">
      <c r="A4347" s="1"/>
      <c r="B4347" s="237"/>
    </row>
    <row r="4348" spans="1:2" x14ac:dyDescent="0.35">
      <c r="A4348" s="1"/>
      <c r="B4348" s="237"/>
    </row>
    <row r="4349" spans="1:2" x14ac:dyDescent="0.35">
      <c r="A4349" s="1"/>
      <c r="B4349" s="237"/>
    </row>
    <row r="4350" spans="1:2" x14ac:dyDescent="0.35">
      <c r="A4350" s="1"/>
      <c r="B4350" s="237"/>
    </row>
    <row r="4351" spans="1:2" x14ac:dyDescent="0.35">
      <c r="A4351" s="1"/>
      <c r="B4351" s="237"/>
    </row>
    <row r="4352" spans="1:2" x14ac:dyDescent="0.35">
      <c r="A4352" s="1"/>
      <c r="B4352" s="237"/>
    </row>
    <row r="4353" spans="1:2" x14ac:dyDescent="0.35">
      <c r="A4353" s="1"/>
      <c r="B4353" s="237"/>
    </row>
    <row r="4354" spans="1:2" x14ac:dyDescent="0.35">
      <c r="A4354" s="1"/>
      <c r="B4354" s="237"/>
    </row>
    <row r="4355" spans="1:2" x14ac:dyDescent="0.35">
      <c r="A4355" s="1"/>
      <c r="B4355" s="237"/>
    </row>
    <row r="4356" spans="1:2" x14ac:dyDescent="0.35">
      <c r="A4356" s="1"/>
      <c r="B4356" s="237"/>
    </row>
    <row r="4357" spans="1:2" x14ac:dyDescent="0.35">
      <c r="A4357" s="1"/>
      <c r="B4357" s="237"/>
    </row>
    <row r="4358" spans="1:2" x14ac:dyDescent="0.35">
      <c r="A4358" s="1"/>
      <c r="B4358" s="237"/>
    </row>
    <row r="4359" spans="1:2" x14ac:dyDescent="0.35">
      <c r="A4359" s="1"/>
      <c r="B4359" s="237"/>
    </row>
    <row r="4360" spans="1:2" x14ac:dyDescent="0.35">
      <c r="A4360" s="1"/>
      <c r="B4360" s="237"/>
    </row>
    <row r="4361" spans="1:2" x14ac:dyDescent="0.35">
      <c r="A4361" s="1"/>
      <c r="B4361" s="237"/>
    </row>
    <row r="4362" spans="1:2" x14ac:dyDescent="0.35">
      <c r="A4362" s="1"/>
      <c r="B4362" s="237"/>
    </row>
    <row r="4363" spans="1:2" x14ac:dyDescent="0.35">
      <c r="A4363" s="1"/>
      <c r="B4363" s="237"/>
    </row>
    <row r="4364" spans="1:2" x14ac:dyDescent="0.35">
      <c r="A4364" s="1"/>
      <c r="B4364" s="237"/>
    </row>
    <row r="4365" spans="1:2" x14ac:dyDescent="0.35">
      <c r="A4365" s="1"/>
      <c r="B4365" s="237"/>
    </row>
    <row r="4366" spans="1:2" x14ac:dyDescent="0.35">
      <c r="A4366" s="1"/>
      <c r="B4366" s="237"/>
    </row>
    <row r="4367" spans="1:2" x14ac:dyDescent="0.35">
      <c r="A4367" s="1"/>
      <c r="B4367" s="237"/>
    </row>
    <row r="4368" spans="1:2" x14ac:dyDescent="0.35">
      <c r="A4368" s="1"/>
      <c r="B4368" s="237"/>
    </row>
    <row r="4369" spans="1:2" x14ac:dyDescent="0.35">
      <c r="A4369" s="1"/>
      <c r="B4369" s="237"/>
    </row>
    <row r="4370" spans="1:2" x14ac:dyDescent="0.35">
      <c r="A4370" s="1"/>
      <c r="B4370" s="237"/>
    </row>
    <row r="4371" spans="1:2" x14ac:dyDescent="0.35">
      <c r="A4371" s="1"/>
      <c r="B4371" s="237"/>
    </row>
    <row r="4372" spans="1:2" x14ac:dyDescent="0.35">
      <c r="A4372" s="1"/>
      <c r="B4372" s="237"/>
    </row>
    <row r="4373" spans="1:2" x14ac:dyDescent="0.35">
      <c r="A4373" s="1"/>
      <c r="B4373" s="237"/>
    </row>
    <row r="4374" spans="1:2" x14ac:dyDescent="0.35">
      <c r="A4374" s="1"/>
      <c r="B4374" s="237"/>
    </row>
    <row r="4375" spans="1:2" x14ac:dyDescent="0.35">
      <c r="A4375" s="1"/>
      <c r="B4375" s="237"/>
    </row>
    <row r="4376" spans="1:2" x14ac:dyDescent="0.35">
      <c r="A4376" s="1"/>
      <c r="B4376" s="237"/>
    </row>
    <row r="4377" spans="1:2" x14ac:dyDescent="0.35">
      <c r="A4377" s="1"/>
      <c r="B4377" s="237"/>
    </row>
    <row r="4378" spans="1:2" x14ac:dyDescent="0.35">
      <c r="A4378" s="1"/>
      <c r="B4378" s="237"/>
    </row>
    <row r="4379" spans="1:2" x14ac:dyDescent="0.35">
      <c r="A4379" s="1"/>
      <c r="B4379" s="237"/>
    </row>
    <row r="4380" spans="1:2" x14ac:dyDescent="0.35">
      <c r="A4380" s="1"/>
      <c r="B4380" s="237"/>
    </row>
    <row r="4381" spans="1:2" x14ac:dyDescent="0.35">
      <c r="A4381" s="1"/>
      <c r="B4381" s="237"/>
    </row>
    <row r="4382" spans="1:2" x14ac:dyDescent="0.35">
      <c r="A4382" s="1"/>
      <c r="B4382" s="237"/>
    </row>
    <row r="4383" spans="1:2" x14ac:dyDescent="0.35">
      <c r="A4383" s="1"/>
      <c r="B4383" s="237"/>
    </row>
    <row r="4384" spans="1:2" x14ac:dyDescent="0.35">
      <c r="A4384" s="1"/>
      <c r="B4384" s="237"/>
    </row>
    <row r="4385" spans="1:2" x14ac:dyDescent="0.35">
      <c r="A4385" s="1"/>
      <c r="B4385" s="237"/>
    </row>
    <row r="4386" spans="1:2" x14ac:dyDescent="0.35">
      <c r="A4386" s="1"/>
      <c r="B4386" s="237"/>
    </row>
    <row r="4387" spans="1:2" x14ac:dyDescent="0.35">
      <c r="A4387" s="1"/>
      <c r="B4387" s="237"/>
    </row>
    <row r="4388" spans="1:2" x14ac:dyDescent="0.35">
      <c r="A4388" s="1"/>
      <c r="B4388" s="237"/>
    </row>
    <row r="4389" spans="1:2" x14ac:dyDescent="0.35">
      <c r="A4389" s="1"/>
      <c r="B4389" s="237"/>
    </row>
    <row r="4390" spans="1:2" x14ac:dyDescent="0.35">
      <c r="A4390" s="1"/>
      <c r="B4390" s="237"/>
    </row>
    <row r="4391" spans="1:2" x14ac:dyDescent="0.35">
      <c r="A4391" s="1"/>
      <c r="B4391" s="237"/>
    </row>
    <row r="4392" spans="1:2" x14ac:dyDescent="0.35">
      <c r="A4392" s="1"/>
      <c r="B4392" s="237"/>
    </row>
    <row r="4393" spans="1:2" x14ac:dyDescent="0.35">
      <c r="A4393" s="1"/>
      <c r="B4393" s="237"/>
    </row>
    <row r="4394" spans="1:2" x14ac:dyDescent="0.35">
      <c r="A4394" s="1"/>
      <c r="B4394" s="237"/>
    </row>
    <row r="4395" spans="1:2" x14ac:dyDescent="0.35">
      <c r="A4395" s="1"/>
      <c r="B4395" s="237"/>
    </row>
    <row r="4396" spans="1:2" x14ac:dyDescent="0.35">
      <c r="A4396" s="1"/>
      <c r="B4396" s="237"/>
    </row>
    <row r="4397" spans="1:2" x14ac:dyDescent="0.35">
      <c r="A4397" s="1"/>
      <c r="B4397" s="237"/>
    </row>
    <row r="4398" spans="1:2" x14ac:dyDescent="0.35">
      <c r="A4398" s="1"/>
      <c r="B4398" s="237"/>
    </row>
    <row r="4399" spans="1:2" x14ac:dyDescent="0.35">
      <c r="A4399" s="1"/>
      <c r="B4399" s="237"/>
    </row>
    <row r="4400" spans="1:2" x14ac:dyDescent="0.35">
      <c r="A4400" s="1"/>
      <c r="B4400" s="237"/>
    </row>
    <row r="4401" spans="1:2" x14ac:dyDescent="0.35">
      <c r="A4401" s="1"/>
      <c r="B4401" s="237"/>
    </row>
    <row r="4402" spans="1:2" x14ac:dyDescent="0.35">
      <c r="A4402" s="1"/>
      <c r="B4402" s="237"/>
    </row>
    <row r="4403" spans="1:2" x14ac:dyDescent="0.35">
      <c r="A4403" s="1"/>
      <c r="B4403" s="237"/>
    </row>
    <row r="4404" spans="1:2" x14ac:dyDescent="0.35">
      <c r="A4404" s="1"/>
      <c r="B4404" s="237"/>
    </row>
    <row r="4405" spans="1:2" x14ac:dyDescent="0.35">
      <c r="A4405" s="1"/>
      <c r="B4405" s="237"/>
    </row>
    <row r="4406" spans="1:2" x14ac:dyDescent="0.35">
      <c r="A4406" s="1"/>
      <c r="B4406" s="237"/>
    </row>
    <row r="4407" spans="1:2" x14ac:dyDescent="0.35">
      <c r="A4407" s="1"/>
      <c r="B4407" s="237"/>
    </row>
    <row r="4408" spans="1:2" x14ac:dyDescent="0.35">
      <c r="A4408" s="1"/>
      <c r="B4408" s="237"/>
    </row>
    <row r="4409" spans="1:2" x14ac:dyDescent="0.35">
      <c r="A4409" s="1"/>
      <c r="B4409" s="237"/>
    </row>
    <row r="4410" spans="1:2" x14ac:dyDescent="0.35">
      <c r="A4410" s="1"/>
      <c r="B4410" s="237"/>
    </row>
    <row r="4411" spans="1:2" x14ac:dyDescent="0.35">
      <c r="A4411" s="1"/>
      <c r="B4411" s="237"/>
    </row>
    <row r="4412" spans="1:2" x14ac:dyDescent="0.35">
      <c r="A4412" s="1"/>
      <c r="B4412" s="237"/>
    </row>
    <row r="4413" spans="1:2" x14ac:dyDescent="0.35">
      <c r="A4413" s="1"/>
      <c r="B4413" s="237"/>
    </row>
    <row r="4414" spans="1:2" x14ac:dyDescent="0.35">
      <c r="A4414" s="1"/>
      <c r="B4414" s="237"/>
    </row>
    <row r="4415" spans="1:2" x14ac:dyDescent="0.35">
      <c r="A4415" s="1"/>
      <c r="B4415" s="237"/>
    </row>
    <row r="4416" spans="1:2" x14ac:dyDescent="0.35">
      <c r="A4416" s="1"/>
      <c r="B4416" s="237"/>
    </row>
    <row r="4417" spans="1:2" x14ac:dyDescent="0.35">
      <c r="A4417" s="1"/>
      <c r="B4417" s="237"/>
    </row>
    <row r="4418" spans="1:2" x14ac:dyDescent="0.35">
      <c r="A4418" s="1"/>
      <c r="B4418" s="237"/>
    </row>
    <row r="4419" spans="1:2" x14ac:dyDescent="0.35">
      <c r="A4419" s="1"/>
      <c r="B4419" s="237"/>
    </row>
    <row r="4420" spans="1:2" x14ac:dyDescent="0.35">
      <c r="A4420" s="1"/>
      <c r="B4420" s="237"/>
    </row>
    <row r="4421" spans="1:2" x14ac:dyDescent="0.35">
      <c r="A4421" s="1"/>
      <c r="B4421" s="237"/>
    </row>
    <row r="4422" spans="1:2" x14ac:dyDescent="0.35">
      <c r="A4422" s="1"/>
      <c r="B4422" s="237"/>
    </row>
    <row r="4423" spans="1:2" x14ac:dyDescent="0.35">
      <c r="A4423" s="1"/>
      <c r="B4423" s="237"/>
    </row>
    <row r="4424" spans="1:2" x14ac:dyDescent="0.35">
      <c r="A4424" s="1"/>
      <c r="B4424" s="237"/>
    </row>
    <row r="4425" spans="1:2" x14ac:dyDescent="0.35">
      <c r="A4425" s="1"/>
      <c r="B4425" s="237"/>
    </row>
    <row r="4426" spans="1:2" x14ac:dyDescent="0.35">
      <c r="A4426" s="1"/>
      <c r="B4426" s="237"/>
    </row>
    <row r="4427" spans="1:2" x14ac:dyDescent="0.35">
      <c r="A4427" s="1"/>
      <c r="B4427" s="237"/>
    </row>
    <row r="4428" spans="1:2" x14ac:dyDescent="0.35">
      <c r="A4428" s="1"/>
      <c r="B4428" s="237"/>
    </row>
    <row r="4429" spans="1:2" x14ac:dyDescent="0.35">
      <c r="A4429" s="1"/>
      <c r="B4429" s="237"/>
    </row>
    <row r="4430" spans="1:2" x14ac:dyDescent="0.35">
      <c r="A4430" s="1"/>
      <c r="B4430" s="237"/>
    </row>
    <row r="4431" spans="1:2" x14ac:dyDescent="0.35">
      <c r="A4431" s="1"/>
      <c r="B4431" s="237"/>
    </row>
    <row r="4432" spans="1:2" x14ac:dyDescent="0.35">
      <c r="A4432" s="1"/>
      <c r="B4432" s="237"/>
    </row>
    <row r="4433" spans="1:2" x14ac:dyDescent="0.35">
      <c r="A4433" s="1"/>
      <c r="B4433" s="237"/>
    </row>
    <row r="4434" spans="1:2" x14ac:dyDescent="0.35">
      <c r="A4434" s="1"/>
      <c r="B4434" s="237"/>
    </row>
    <row r="4435" spans="1:2" x14ac:dyDescent="0.35">
      <c r="A4435" s="1"/>
      <c r="B4435" s="237"/>
    </row>
    <row r="4436" spans="1:2" x14ac:dyDescent="0.35">
      <c r="A4436" s="1"/>
      <c r="B4436" s="237"/>
    </row>
    <row r="4437" spans="1:2" x14ac:dyDescent="0.35">
      <c r="A4437" s="1"/>
      <c r="B4437" s="237"/>
    </row>
    <row r="4438" spans="1:2" x14ac:dyDescent="0.35">
      <c r="A4438" s="1"/>
      <c r="B4438" s="237"/>
    </row>
    <row r="4439" spans="1:2" x14ac:dyDescent="0.35">
      <c r="A4439" s="1"/>
      <c r="B4439" s="237"/>
    </row>
    <row r="4440" spans="1:2" x14ac:dyDescent="0.35">
      <c r="A4440" s="1"/>
      <c r="B4440" s="237"/>
    </row>
    <row r="4441" spans="1:2" x14ac:dyDescent="0.35">
      <c r="A4441" s="1"/>
      <c r="B4441" s="237"/>
    </row>
    <row r="4442" spans="1:2" x14ac:dyDescent="0.35">
      <c r="A4442" s="1"/>
      <c r="B4442" s="237"/>
    </row>
    <row r="4443" spans="1:2" x14ac:dyDescent="0.35">
      <c r="A4443" s="1"/>
      <c r="B4443" s="237"/>
    </row>
    <row r="4444" spans="1:2" x14ac:dyDescent="0.35">
      <c r="A4444" s="1"/>
      <c r="B4444" s="237"/>
    </row>
    <row r="4445" spans="1:2" x14ac:dyDescent="0.35">
      <c r="A4445" s="1"/>
      <c r="B4445" s="237"/>
    </row>
    <row r="4446" spans="1:2" x14ac:dyDescent="0.35">
      <c r="A4446" s="1"/>
      <c r="B4446" s="237"/>
    </row>
    <row r="4447" spans="1:2" x14ac:dyDescent="0.35">
      <c r="A4447" s="1"/>
      <c r="B4447" s="237"/>
    </row>
    <row r="4448" spans="1:2" x14ac:dyDescent="0.35">
      <c r="A4448" s="1"/>
      <c r="B4448" s="237"/>
    </row>
    <row r="4449" spans="1:2" x14ac:dyDescent="0.35">
      <c r="A4449" s="1"/>
      <c r="B4449" s="237"/>
    </row>
    <row r="4450" spans="1:2" x14ac:dyDescent="0.35">
      <c r="A4450" s="1"/>
      <c r="B4450" s="237"/>
    </row>
    <row r="4451" spans="1:2" x14ac:dyDescent="0.35">
      <c r="A4451" s="1"/>
      <c r="B4451" s="237"/>
    </row>
    <row r="4452" spans="1:2" x14ac:dyDescent="0.35">
      <c r="A4452" s="1"/>
      <c r="B4452" s="237"/>
    </row>
    <row r="4453" spans="1:2" x14ac:dyDescent="0.35">
      <c r="A4453" s="1"/>
      <c r="B4453" s="237"/>
    </row>
    <row r="4454" spans="1:2" x14ac:dyDescent="0.35">
      <c r="A4454" s="1"/>
      <c r="B4454" s="237"/>
    </row>
    <row r="4455" spans="1:2" x14ac:dyDescent="0.35">
      <c r="A4455" s="1"/>
      <c r="B4455" s="237"/>
    </row>
    <row r="4456" spans="1:2" x14ac:dyDescent="0.35">
      <c r="A4456" s="1"/>
      <c r="B4456" s="237"/>
    </row>
    <row r="4457" spans="1:2" x14ac:dyDescent="0.35">
      <c r="A4457" s="1"/>
      <c r="B4457" s="237"/>
    </row>
    <row r="4458" spans="1:2" x14ac:dyDescent="0.35">
      <c r="A4458" s="1"/>
      <c r="B4458" s="237"/>
    </row>
    <row r="4459" spans="1:2" x14ac:dyDescent="0.35">
      <c r="A4459" s="1"/>
      <c r="B4459" s="237"/>
    </row>
    <row r="4460" spans="1:2" x14ac:dyDescent="0.35">
      <c r="A4460" s="1"/>
      <c r="B4460" s="237"/>
    </row>
    <row r="4461" spans="1:2" x14ac:dyDescent="0.35">
      <c r="A4461" s="1"/>
      <c r="B4461" s="237"/>
    </row>
    <row r="4462" spans="1:2" x14ac:dyDescent="0.35">
      <c r="A4462" s="1"/>
      <c r="B4462" s="237"/>
    </row>
    <row r="4463" spans="1:2" x14ac:dyDescent="0.35">
      <c r="A4463" s="1"/>
      <c r="B4463" s="237"/>
    </row>
    <row r="4464" spans="1:2" x14ac:dyDescent="0.35">
      <c r="A4464" s="1"/>
      <c r="B4464" s="237"/>
    </row>
    <row r="4465" spans="1:2" x14ac:dyDescent="0.35">
      <c r="A4465" s="1"/>
      <c r="B4465" s="237"/>
    </row>
    <row r="4466" spans="1:2" x14ac:dyDescent="0.35">
      <c r="A4466" s="1"/>
      <c r="B4466" s="237"/>
    </row>
    <row r="4467" spans="1:2" x14ac:dyDescent="0.35">
      <c r="A4467" s="1"/>
      <c r="B4467" s="237"/>
    </row>
    <row r="4468" spans="1:2" x14ac:dyDescent="0.35">
      <c r="A4468" s="1"/>
      <c r="B4468" s="237"/>
    </row>
    <row r="4469" spans="1:2" x14ac:dyDescent="0.35">
      <c r="A4469" s="1"/>
      <c r="B4469" s="237"/>
    </row>
    <row r="4470" spans="1:2" x14ac:dyDescent="0.35">
      <c r="A4470" s="1"/>
      <c r="B4470" s="237"/>
    </row>
    <row r="4471" spans="1:2" x14ac:dyDescent="0.35">
      <c r="A4471" s="1"/>
      <c r="B4471" s="237"/>
    </row>
    <row r="4472" spans="1:2" x14ac:dyDescent="0.35">
      <c r="A4472" s="1"/>
      <c r="B4472" s="237"/>
    </row>
    <row r="4473" spans="1:2" x14ac:dyDescent="0.35">
      <c r="A4473" s="1"/>
      <c r="B4473" s="237"/>
    </row>
    <row r="4474" spans="1:2" x14ac:dyDescent="0.35">
      <c r="A4474" s="1"/>
      <c r="B4474" s="237"/>
    </row>
    <row r="4475" spans="1:2" x14ac:dyDescent="0.35">
      <c r="A4475" s="1"/>
      <c r="B4475" s="237"/>
    </row>
    <row r="4476" spans="1:2" x14ac:dyDescent="0.35">
      <c r="A4476" s="1"/>
      <c r="B4476" s="237"/>
    </row>
    <row r="4477" spans="1:2" x14ac:dyDescent="0.35">
      <c r="A4477" s="1"/>
      <c r="B4477" s="237"/>
    </row>
    <row r="4478" spans="1:2" x14ac:dyDescent="0.35">
      <c r="A4478" s="1"/>
      <c r="B4478" s="237"/>
    </row>
    <row r="4479" spans="1:2" x14ac:dyDescent="0.35">
      <c r="A4479" s="1"/>
      <c r="B4479" s="237"/>
    </row>
    <row r="4480" spans="1:2" x14ac:dyDescent="0.35">
      <c r="A4480" s="1"/>
      <c r="B4480" s="237"/>
    </row>
    <row r="4481" spans="1:2" x14ac:dyDescent="0.35">
      <c r="A4481" s="1"/>
      <c r="B4481" s="237"/>
    </row>
    <row r="4482" spans="1:2" x14ac:dyDescent="0.35">
      <c r="A4482" s="1"/>
      <c r="B4482" s="237"/>
    </row>
    <row r="4483" spans="1:2" x14ac:dyDescent="0.35">
      <c r="A4483" s="1"/>
      <c r="B4483" s="237"/>
    </row>
    <row r="4484" spans="1:2" x14ac:dyDescent="0.35">
      <c r="A4484" s="1"/>
      <c r="B4484" s="237"/>
    </row>
    <row r="4485" spans="1:2" x14ac:dyDescent="0.35">
      <c r="A4485" s="1"/>
      <c r="B4485" s="237"/>
    </row>
    <row r="4486" spans="1:2" x14ac:dyDescent="0.35">
      <c r="A4486" s="1"/>
      <c r="B4486" s="237"/>
    </row>
    <row r="4487" spans="1:2" x14ac:dyDescent="0.35">
      <c r="A4487" s="1"/>
      <c r="B4487" s="237"/>
    </row>
    <row r="4488" spans="1:2" x14ac:dyDescent="0.35">
      <c r="A4488" s="1"/>
      <c r="B4488" s="237"/>
    </row>
    <row r="4489" spans="1:2" x14ac:dyDescent="0.35">
      <c r="A4489" s="1"/>
      <c r="B4489" s="237"/>
    </row>
    <row r="4490" spans="1:2" x14ac:dyDescent="0.35">
      <c r="A4490" s="1"/>
      <c r="B4490" s="237"/>
    </row>
    <row r="4491" spans="1:2" x14ac:dyDescent="0.35">
      <c r="A4491" s="1"/>
      <c r="B4491" s="237"/>
    </row>
    <row r="4492" spans="1:2" x14ac:dyDescent="0.35">
      <c r="A4492" s="1"/>
      <c r="B4492" s="237"/>
    </row>
    <row r="4493" spans="1:2" x14ac:dyDescent="0.35">
      <c r="A4493" s="1"/>
      <c r="B4493" s="237"/>
    </row>
    <row r="4494" spans="1:2" x14ac:dyDescent="0.35">
      <c r="A4494" s="1"/>
      <c r="B4494" s="237"/>
    </row>
    <row r="4495" spans="1:2" x14ac:dyDescent="0.35">
      <c r="A4495" s="1"/>
      <c r="B4495" s="237"/>
    </row>
    <row r="4496" spans="1:2" x14ac:dyDescent="0.35">
      <c r="A4496" s="1"/>
      <c r="B4496" s="237"/>
    </row>
    <row r="4497" spans="1:2" x14ac:dyDescent="0.35">
      <c r="A4497" s="1"/>
      <c r="B4497" s="237"/>
    </row>
    <row r="4498" spans="1:2" x14ac:dyDescent="0.35">
      <c r="A4498" s="1"/>
      <c r="B4498" s="237"/>
    </row>
    <row r="4499" spans="1:2" x14ac:dyDescent="0.35">
      <c r="A4499" s="1"/>
      <c r="B4499" s="237"/>
    </row>
    <row r="4500" spans="1:2" x14ac:dyDescent="0.35">
      <c r="A4500" s="1"/>
      <c r="B4500" s="237"/>
    </row>
    <row r="4501" spans="1:2" x14ac:dyDescent="0.35">
      <c r="A4501" s="1"/>
      <c r="B4501" s="237"/>
    </row>
    <row r="4502" spans="1:2" x14ac:dyDescent="0.35">
      <c r="A4502" s="1"/>
      <c r="B4502" s="237"/>
    </row>
    <row r="4503" spans="1:2" x14ac:dyDescent="0.35">
      <c r="A4503" s="1"/>
      <c r="B4503" s="237"/>
    </row>
    <row r="4504" spans="1:2" x14ac:dyDescent="0.35">
      <c r="A4504" s="1"/>
      <c r="B4504" s="237"/>
    </row>
    <row r="4505" spans="1:2" x14ac:dyDescent="0.35">
      <c r="A4505" s="1"/>
      <c r="B4505" s="237"/>
    </row>
    <row r="4506" spans="1:2" x14ac:dyDescent="0.35">
      <c r="A4506" s="1"/>
      <c r="B4506" s="237"/>
    </row>
    <row r="4507" spans="1:2" x14ac:dyDescent="0.35">
      <c r="A4507" s="1"/>
      <c r="B4507" s="237"/>
    </row>
    <row r="4508" spans="1:2" x14ac:dyDescent="0.35">
      <c r="A4508" s="1"/>
      <c r="B4508" s="237"/>
    </row>
    <row r="4509" spans="1:2" x14ac:dyDescent="0.35">
      <c r="A4509" s="1"/>
      <c r="B4509" s="237"/>
    </row>
    <row r="4510" spans="1:2" x14ac:dyDescent="0.35">
      <c r="A4510" s="1"/>
      <c r="B4510" s="237"/>
    </row>
    <row r="4511" spans="1:2" x14ac:dyDescent="0.35">
      <c r="A4511" s="1"/>
      <c r="B4511" s="237"/>
    </row>
    <row r="4512" spans="1:2" x14ac:dyDescent="0.35">
      <c r="A4512" s="1"/>
      <c r="B4512" s="237"/>
    </row>
    <row r="4513" spans="1:2" x14ac:dyDescent="0.35">
      <c r="A4513" s="1"/>
      <c r="B4513" s="237"/>
    </row>
    <row r="4514" spans="1:2" x14ac:dyDescent="0.35">
      <c r="A4514" s="1"/>
      <c r="B4514" s="237"/>
    </row>
    <row r="4515" spans="1:2" x14ac:dyDescent="0.35">
      <c r="A4515" s="1"/>
      <c r="B4515" s="237"/>
    </row>
    <row r="4516" spans="1:2" x14ac:dyDescent="0.35">
      <c r="A4516" s="1"/>
      <c r="B4516" s="237"/>
    </row>
    <row r="4517" spans="1:2" x14ac:dyDescent="0.35">
      <c r="A4517" s="1"/>
      <c r="B4517" s="237"/>
    </row>
    <row r="4518" spans="1:2" x14ac:dyDescent="0.35">
      <c r="A4518" s="1"/>
      <c r="B4518" s="237"/>
    </row>
    <row r="4519" spans="1:2" x14ac:dyDescent="0.35">
      <c r="A4519" s="1"/>
      <c r="B4519" s="237"/>
    </row>
    <row r="4520" spans="1:2" x14ac:dyDescent="0.35">
      <c r="A4520" s="1"/>
      <c r="B4520" s="237"/>
    </row>
    <row r="4521" spans="1:2" x14ac:dyDescent="0.35">
      <c r="A4521" s="1"/>
      <c r="B4521" s="237"/>
    </row>
    <row r="4522" spans="1:2" x14ac:dyDescent="0.35">
      <c r="A4522" s="1"/>
      <c r="B4522" s="237"/>
    </row>
    <row r="4523" spans="1:2" x14ac:dyDescent="0.35">
      <c r="A4523" s="1"/>
      <c r="B4523" s="237"/>
    </row>
    <row r="4524" spans="1:2" x14ac:dyDescent="0.35">
      <c r="A4524" s="1"/>
      <c r="B4524" s="237"/>
    </row>
    <row r="4525" spans="1:2" x14ac:dyDescent="0.35">
      <c r="A4525" s="1"/>
      <c r="B4525" s="237"/>
    </row>
    <row r="4526" spans="1:2" x14ac:dyDescent="0.35">
      <c r="A4526" s="1"/>
      <c r="B4526" s="237"/>
    </row>
    <row r="4527" spans="1:2" x14ac:dyDescent="0.35">
      <c r="A4527" s="1"/>
      <c r="B4527" s="237"/>
    </row>
    <row r="4528" spans="1:2" x14ac:dyDescent="0.35">
      <c r="A4528" s="1"/>
      <c r="B4528" s="237"/>
    </row>
    <row r="4529" spans="1:2" x14ac:dyDescent="0.35">
      <c r="A4529" s="1"/>
      <c r="B4529" s="237"/>
    </row>
    <row r="4530" spans="1:2" x14ac:dyDescent="0.35">
      <c r="A4530" s="1"/>
      <c r="B4530" s="237"/>
    </row>
    <row r="4531" spans="1:2" x14ac:dyDescent="0.35">
      <c r="A4531" s="1"/>
      <c r="B4531" s="237"/>
    </row>
    <row r="4532" spans="1:2" x14ac:dyDescent="0.35">
      <c r="A4532" s="1"/>
      <c r="B4532" s="237"/>
    </row>
    <row r="4533" spans="1:2" x14ac:dyDescent="0.35">
      <c r="A4533" s="1"/>
      <c r="B4533" s="237"/>
    </row>
    <row r="4534" spans="1:2" x14ac:dyDescent="0.35">
      <c r="A4534" s="1"/>
      <c r="B4534" s="237"/>
    </row>
    <row r="4535" spans="1:2" x14ac:dyDescent="0.35">
      <c r="A4535" s="1"/>
      <c r="B4535" s="237"/>
    </row>
    <row r="4536" spans="1:2" x14ac:dyDescent="0.35">
      <c r="A4536" s="1"/>
      <c r="B4536" s="237"/>
    </row>
    <row r="4537" spans="1:2" x14ac:dyDescent="0.35">
      <c r="A4537" s="1"/>
      <c r="B4537" s="237"/>
    </row>
    <row r="4538" spans="1:2" x14ac:dyDescent="0.35">
      <c r="A4538" s="1"/>
      <c r="B4538" s="237"/>
    </row>
    <row r="4539" spans="1:2" x14ac:dyDescent="0.35">
      <c r="A4539" s="1"/>
      <c r="B4539" s="237"/>
    </row>
    <row r="4540" spans="1:2" x14ac:dyDescent="0.35">
      <c r="A4540" s="1"/>
      <c r="B4540" s="237"/>
    </row>
    <row r="4541" spans="1:2" x14ac:dyDescent="0.35">
      <c r="A4541" s="1"/>
      <c r="B4541" s="237"/>
    </row>
    <row r="4542" spans="1:2" x14ac:dyDescent="0.35">
      <c r="A4542" s="1"/>
      <c r="B4542" s="237"/>
    </row>
    <row r="4543" spans="1:2" x14ac:dyDescent="0.35">
      <c r="A4543" s="1"/>
      <c r="B4543" s="237"/>
    </row>
    <row r="4544" spans="1:2" x14ac:dyDescent="0.35">
      <c r="A4544" s="1"/>
      <c r="B4544" s="237"/>
    </row>
    <row r="4545" spans="1:2" x14ac:dyDescent="0.35">
      <c r="A4545" s="1"/>
      <c r="B4545" s="237"/>
    </row>
    <row r="4546" spans="1:2" x14ac:dyDescent="0.35">
      <c r="A4546" s="1"/>
      <c r="B4546" s="237"/>
    </row>
    <row r="4547" spans="1:2" x14ac:dyDescent="0.35">
      <c r="A4547" s="1"/>
      <c r="B4547" s="237"/>
    </row>
    <row r="4548" spans="1:2" x14ac:dyDescent="0.35">
      <c r="A4548" s="1"/>
      <c r="B4548" s="237"/>
    </row>
    <row r="4549" spans="1:2" x14ac:dyDescent="0.35">
      <c r="A4549" s="1"/>
      <c r="B4549" s="237"/>
    </row>
    <row r="4550" spans="1:2" x14ac:dyDescent="0.35">
      <c r="A4550" s="1"/>
      <c r="B4550" s="237"/>
    </row>
    <row r="4551" spans="1:2" x14ac:dyDescent="0.35">
      <c r="A4551" s="1"/>
      <c r="B4551" s="237"/>
    </row>
    <row r="4552" spans="1:2" x14ac:dyDescent="0.35">
      <c r="A4552" s="1"/>
      <c r="B4552" s="237"/>
    </row>
    <row r="4553" spans="1:2" x14ac:dyDescent="0.35">
      <c r="A4553" s="1"/>
      <c r="B4553" s="237"/>
    </row>
    <row r="4554" spans="1:2" x14ac:dyDescent="0.35">
      <c r="A4554" s="1"/>
      <c r="B4554" s="237"/>
    </row>
    <row r="4555" spans="1:2" x14ac:dyDescent="0.35">
      <c r="A4555" s="1"/>
      <c r="B4555" s="237"/>
    </row>
    <row r="4556" spans="1:2" x14ac:dyDescent="0.35">
      <c r="A4556" s="1"/>
      <c r="B4556" s="237"/>
    </row>
    <row r="4557" spans="1:2" x14ac:dyDescent="0.35">
      <c r="A4557" s="1"/>
      <c r="B4557" s="237"/>
    </row>
    <row r="4558" spans="1:2" x14ac:dyDescent="0.35">
      <c r="A4558" s="1"/>
      <c r="B4558" s="237"/>
    </row>
    <row r="4559" spans="1:2" x14ac:dyDescent="0.35">
      <c r="A4559" s="1"/>
      <c r="B4559" s="237"/>
    </row>
    <row r="4560" spans="1:2" x14ac:dyDescent="0.35">
      <c r="A4560" s="1"/>
      <c r="B4560" s="237"/>
    </row>
    <row r="4561" spans="1:2" x14ac:dyDescent="0.35">
      <c r="A4561" s="1"/>
      <c r="B4561" s="237"/>
    </row>
    <row r="4562" spans="1:2" x14ac:dyDescent="0.35">
      <c r="A4562" s="1"/>
      <c r="B4562" s="237"/>
    </row>
    <row r="4563" spans="1:2" x14ac:dyDescent="0.35">
      <c r="A4563" s="1"/>
      <c r="B4563" s="237"/>
    </row>
    <row r="4564" spans="1:2" x14ac:dyDescent="0.35">
      <c r="A4564" s="1"/>
      <c r="B4564" s="237"/>
    </row>
    <row r="4565" spans="1:2" x14ac:dyDescent="0.35">
      <c r="A4565" s="1"/>
      <c r="B4565" s="237"/>
    </row>
    <row r="4566" spans="1:2" x14ac:dyDescent="0.35">
      <c r="A4566" s="1"/>
      <c r="B4566" s="237"/>
    </row>
    <row r="4567" spans="1:2" x14ac:dyDescent="0.35">
      <c r="A4567" s="1"/>
      <c r="B4567" s="237"/>
    </row>
    <row r="4568" spans="1:2" x14ac:dyDescent="0.35">
      <c r="A4568" s="1"/>
      <c r="B4568" s="237"/>
    </row>
    <row r="4569" spans="1:2" x14ac:dyDescent="0.35">
      <c r="A4569" s="1"/>
      <c r="B4569" s="237"/>
    </row>
    <row r="4570" spans="1:2" x14ac:dyDescent="0.35">
      <c r="A4570" s="1"/>
      <c r="B4570" s="237"/>
    </row>
    <row r="4571" spans="1:2" x14ac:dyDescent="0.35">
      <c r="A4571" s="1"/>
      <c r="B4571" s="237"/>
    </row>
    <row r="4572" spans="1:2" x14ac:dyDescent="0.35">
      <c r="A4572" s="1"/>
      <c r="B4572" s="237"/>
    </row>
    <row r="4573" spans="1:2" x14ac:dyDescent="0.35">
      <c r="A4573" s="1"/>
      <c r="B4573" s="237"/>
    </row>
    <row r="4574" spans="1:2" x14ac:dyDescent="0.35">
      <c r="A4574" s="1"/>
      <c r="B4574" s="237"/>
    </row>
    <row r="4575" spans="1:2" x14ac:dyDescent="0.35">
      <c r="A4575" s="1"/>
      <c r="B4575" s="237"/>
    </row>
    <row r="4576" spans="1:2" x14ac:dyDescent="0.35">
      <c r="A4576" s="1"/>
      <c r="B4576" s="237"/>
    </row>
    <row r="4577" spans="1:2" x14ac:dyDescent="0.35">
      <c r="A4577" s="1"/>
      <c r="B4577" s="237"/>
    </row>
    <row r="4578" spans="1:2" x14ac:dyDescent="0.35">
      <c r="A4578" s="1"/>
      <c r="B4578" s="237"/>
    </row>
    <row r="4579" spans="1:2" x14ac:dyDescent="0.35">
      <c r="A4579" s="1"/>
      <c r="B4579" s="237"/>
    </row>
    <row r="4580" spans="1:2" x14ac:dyDescent="0.35">
      <c r="A4580" s="1"/>
      <c r="B4580" s="237"/>
    </row>
    <row r="4581" spans="1:2" x14ac:dyDescent="0.35">
      <c r="A4581" s="1"/>
      <c r="B4581" s="237"/>
    </row>
    <row r="4582" spans="1:2" x14ac:dyDescent="0.35">
      <c r="A4582" s="1"/>
      <c r="B4582" s="237"/>
    </row>
    <row r="4583" spans="1:2" x14ac:dyDescent="0.35">
      <c r="A4583" s="1"/>
      <c r="B4583" s="237"/>
    </row>
    <row r="4584" spans="1:2" x14ac:dyDescent="0.35">
      <c r="A4584" s="1"/>
      <c r="B4584" s="237"/>
    </row>
    <row r="4585" spans="1:2" x14ac:dyDescent="0.35">
      <c r="A4585" s="1"/>
      <c r="B4585" s="237"/>
    </row>
    <row r="4586" spans="1:2" x14ac:dyDescent="0.35">
      <c r="A4586" s="1"/>
      <c r="B4586" s="237"/>
    </row>
    <row r="4587" spans="1:2" x14ac:dyDescent="0.35">
      <c r="A4587" s="1"/>
      <c r="B4587" s="237"/>
    </row>
    <row r="4588" spans="1:2" x14ac:dyDescent="0.35">
      <c r="A4588" s="1"/>
      <c r="B4588" s="237"/>
    </row>
    <row r="4589" spans="1:2" x14ac:dyDescent="0.35">
      <c r="A4589" s="1"/>
      <c r="B4589" s="237"/>
    </row>
    <row r="4590" spans="1:2" x14ac:dyDescent="0.35">
      <c r="A4590" s="1"/>
      <c r="B4590" s="237"/>
    </row>
    <row r="4591" spans="1:2" x14ac:dyDescent="0.35">
      <c r="A4591" s="1"/>
      <c r="B4591" s="237"/>
    </row>
    <row r="4592" spans="1:2" x14ac:dyDescent="0.35">
      <c r="A4592" s="1"/>
      <c r="B4592" s="237"/>
    </row>
    <row r="4593" spans="1:2" x14ac:dyDescent="0.35">
      <c r="A4593" s="1"/>
      <c r="B4593" s="237"/>
    </row>
    <row r="4594" spans="1:2" x14ac:dyDescent="0.35">
      <c r="A4594" s="1"/>
      <c r="B4594" s="237"/>
    </row>
    <row r="4595" spans="1:2" x14ac:dyDescent="0.35">
      <c r="A4595" s="1"/>
      <c r="B4595" s="237"/>
    </row>
    <row r="4596" spans="1:2" x14ac:dyDescent="0.35">
      <c r="A4596" s="1"/>
      <c r="B4596" s="237"/>
    </row>
    <row r="4597" spans="1:2" x14ac:dyDescent="0.35">
      <c r="A4597" s="1"/>
      <c r="B4597" s="237"/>
    </row>
    <row r="4598" spans="1:2" x14ac:dyDescent="0.35">
      <c r="A4598" s="1"/>
      <c r="B4598" s="237"/>
    </row>
    <row r="4599" spans="1:2" x14ac:dyDescent="0.35">
      <c r="A4599" s="1"/>
      <c r="B4599" s="237"/>
    </row>
    <row r="4600" spans="1:2" x14ac:dyDescent="0.35">
      <c r="A4600" s="1"/>
      <c r="B4600" s="237"/>
    </row>
    <row r="4601" spans="1:2" x14ac:dyDescent="0.35">
      <c r="A4601" s="1"/>
      <c r="B4601" s="237"/>
    </row>
    <row r="4602" spans="1:2" x14ac:dyDescent="0.35">
      <c r="A4602" s="1"/>
      <c r="B4602" s="237"/>
    </row>
    <row r="4603" spans="1:2" x14ac:dyDescent="0.35">
      <c r="A4603" s="1"/>
      <c r="B4603" s="237"/>
    </row>
    <row r="4604" spans="1:2" x14ac:dyDescent="0.35">
      <c r="A4604" s="1"/>
      <c r="B4604" s="237"/>
    </row>
    <row r="4605" spans="1:2" x14ac:dyDescent="0.35">
      <c r="A4605" s="1"/>
      <c r="B4605" s="237"/>
    </row>
    <row r="4606" spans="1:2" x14ac:dyDescent="0.35">
      <c r="A4606" s="1"/>
      <c r="B4606" s="237"/>
    </row>
    <row r="4607" spans="1:2" x14ac:dyDescent="0.35">
      <c r="A4607" s="1"/>
      <c r="B4607" s="237"/>
    </row>
    <row r="4608" spans="1:2" x14ac:dyDescent="0.35">
      <c r="A4608" s="1"/>
      <c r="B4608" s="237"/>
    </row>
    <row r="4609" spans="1:2" x14ac:dyDescent="0.35">
      <c r="A4609" s="1"/>
      <c r="B4609" s="237"/>
    </row>
    <row r="4610" spans="1:2" x14ac:dyDescent="0.35">
      <c r="A4610" s="1"/>
      <c r="B4610" s="237"/>
    </row>
    <row r="4611" spans="1:2" x14ac:dyDescent="0.35">
      <c r="A4611" s="1"/>
      <c r="B4611" s="237"/>
    </row>
    <row r="4612" spans="1:2" x14ac:dyDescent="0.35">
      <c r="A4612" s="1"/>
      <c r="B4612" s="237"/>
    </row>
    <row r="4613" spans="1:2" x14ac:dyDescent="0.35">
      <c r="A4613" s="1"/>
      <c r="B4613" s="237"/>
    </row>
    <row r="4614" spans="1:2" x14ac:dyDescent="0.35">
      <c r="A4614" s="1"/>
      <c r="B4614" s="237"/>
    </row>
    <row r="4615" spans="1:2" x14ac:dyDescent="0.35">
      <c r="A4615" s="1"/>
      <c r="B4615" s="237"/>
    </row>
    <row r="4616" spans="1:2" x14ac:dyDescent="0.35">
      <c r="A4616" s="1"/>
      <c r="B4616" s="237"/>
    </row>
    <row r="4617" spans="1:2" x14ac:dyDescent="0.35">
      <c r="A4617" s="1"/>
      <c r="B4617" s="237"/>
    </row>
    <row r="4618" spans="1:2" x14ac:dyDescent="0.35">
      <c r="A4618" s="1"/>
      <c r="B4618" s="237"/>
    </row>
    <row r="4619" spans="1:2" x14ac:dyDescent="0.35">
      <c r="A4619" s="1"/>
      <c r="B4619" s="237"/>
    </row>
    <row r="4620" spans="1:2" x14ac:dyDescent="0.35">
      <c r="A4620" s="1"/>
      <c r="B4620" s="237"/>
    </row>
    <row r="4621" spans="1:2" x14ac:dyDescent="0.35">
      <c r="A4621" s="1"/>
      <c r="B4621" s="237"/>
    </row>
    <row r="4622" spans="1:2" x14ac:dyDescent="0.35">
      <c r="A4622" s="1"/>
      <c r="B4622" s="237"/>
    </row>
    <row r="4623" spans="1:2" x14ac:dyDescent="0.35">
      <c r="A4623" s="1"/>
      <c r="B4623" s="237"/>
    </row>
    <row r="4624" spans="1:2" x14ac:dyDescent="0.35">
      <c r="A4624" s="1"/>
      <c r="B4624" s="237"/>
    </row>
    <row r="4625" spans="1:2" x14ac:dyDescent="0.35">
      <c r="A4625" s="1"/>
      <c r="B4625" s="237"/>
    </row>
    <row r="4626" spans="1:2" x14ac:dyDescent="0.35">
      <c r="A4626" s="1"/>
      <c r="B4626" s="237"/>
    </row>
    <row r="4627" spans="1:2" x14ac:dyDescent="0.35">
      <c r="A4627" s="1"/>
      <c r="B4627" s="237"/>
    </row>
    <row r="4628" spans="1:2" x14ac:dyDescent="0.35">
      <c r="A4628" s="1"/>
      <c r="B4628" s="237"/>
    </row>
    <row r="4629" spans="1:2" x14ac:dyDescent="0.35">
      <c r="A4629" s="1"/>
      <c r="B4629" s="237"/>
    </row>
    <row r="4630" spans="1:2" x14ac:dyDescent="0.35">
      <c r="A4630" s="1"/>
      <c r="B4630" s="237"/>
    </row>
    <row r="4631" spans="1:2" x14ac:dyDescent="0.35">
      <c r="A4631" s="1"/>
      <c r="B4631" s="237"/>
    </row>
    <row r="4632" spans="1:2" x14ac:dyDescent="0.35">
      <c r="A4632" s="1"/>
      <c r="B4632" s="237"/>
    </row>
    <row r="4633" spans="1:2" x14ac:dyDescent="0.35">
      <c r="A4633" s="1"/>
      <c r="B4633" s="237"/>
    </row>
    <row r="4634" spans="1:2" x14ac:dyDescent="0.35">
      <c r="A4634" s="1"/>
      <c r="B4634" s="237"/>
    </row>
    <row r="4635" spans="1:2" x14ac:dyDescent="0.35">
      <c r="A4635" s="1"/>
      <c r="B4635" s="237"/>
    </row>
    <row r="4636" spans="1:2" x14ac:dyDescent="0.35">
      <c r="A4636" s="1"/>
      <c r="B4636" s="237"/>
    </row>
    <row r="4637" spans="1:2" x14ac:dyDescent="0.35">
      <c r="A4637" s="1"/>
      <c r="B4637" s="237"/>
    </row>
    <row r="4638" spans="1:2" x14ac:dyDescent="0.35">
      <c r="A4638" s="1"/>
      <c r="B4638" s="237"/>
    </row>
    <row r="4639" spans="1:2" x14ac:dyDescent="0.35">
      <c r="A4639" s="1"/>
      <c r="B4639" s="237"/>
    </row>
    <row r="4640" spans="1:2" x14ac:dyDescent="0.35">
      <c r="A4640" s="1"/>
      <c r="B4640" s="237"/>
    </row>
    <row r="4641" spans="1:2" x14ac:dyDescent="0.35">
      <c r="A4641" s="1"/>
      <c r="B4641" s="237"/>
    </row>
    <row r="4642" spans="1:2" x14ac:dyDescent="0.35">
      <c r="A4642" s="1"/>
      <c r="B4642" s="237"/>
    </row>
    <row r="4643" spans="1:2" x14ac:dyDescent="0.35">
      <c r="A4643" s="1"/>
      <c r="B4643" s="237"/>
    </row>
    <row r="4644" spans="1:2" x14ac:dyDescent="0.35">
      <c r="A4644" s="1"/>
      <c r="B4644" s="237"/>
    </row>
    <row r="4645" spans="1:2" x14ac:dyDescent="0.35">
      <c r="A4645" s="1"/>
      <c r="B4645" s="237"/>
    </row>
    <row r="4646" spans="1:2" x14ac:dyDescent="0.35">
      <c r="A4646" s="1"/>
      <c r="B4646" s="237"/>
    </row>
    <row r="4647" spans="1:2" x14ac:dyDescent="0.35">
      <c r="A4647" s="1"/>
      <c r="B4647" s="237"/>
    </row>
    <row r="4648" spans="1:2" x14ac:dyDescent="0.35">
      <c r="A4648" s="1"/>
      <c r="B4648" s="237"/>
    </row>
    <row r="4649" spans="1:2" x14ac:dyDescent="0.35">
      <c r="A4649" s="1"/>
      <c r="B4649" s="237"/>
    </row>
    <row r="4650" spans="1:2" x14ac:dyDescent="0.35">
      <c r="A4650" s="1"/>
      <c r="B4650" s="237"/>
    </row>
    <row r="4651" spans="1:2" x14ac:dyDescent="0.35">
      <c r="A4651" s="1"/>
      <c r="B4651" s="237"/>
    </row>
    <row r="4652" spans="1:2" x14ac:dyDescent="0.35">
      <c r="A4652" s="1"/>
      <c r="B4652" s="237"/>
    </row>
    <row r="4653" spans="1:2" x14ac:dyDescent="0.35">
      <c r="A4653" s="1"/>
      <c r="B4653" s="237"/>
    </row>
    <row r="4654" spans="1:2" x14ac:dyDescent="0.35">
      <c r="A4654" s="1"/>
      <c r="B4654" s="237"/>
    </row>
    <row r="4655" spans="1:2" x14ac:dyDescent="0.35">
      <c r="A4655" s="1"/>
      <c r="B4655" s="237"/>
    </row>
    <row r="4656" spans="1:2" x14ac:dyDescent="0.35">
      <c r="A4656" s="1"/>
      <c r="B4656" s="237"/>
    </row>
    <row r="4657" spans="1:2" x14ac:dyDescent="0.35">
      <c r="A4657" s="1"/>
      <c r="B4657" s="237"/>
    </row>
    <row r="4658" spans="1:2" x14ac:dyDescent="0.35">
      <c r="A4658" s="1"/>
      <c r="B4658" s="237"/>
    </row>
    <row r="4659" spans="1:2" x14ac:dyDescent="0.35">
      <c r="A4659" s="1"/>
      <c r="B4659" s="237"/>
    </row>
    <row r="4660" spans="1:2" x14ac:dyDescent="0.35">
      <c r="A4660" s="1"/>
      <c r="B4660" s="237"/>
    </row>
    <row r="4661" spans="1:2" x14ac:dyDescent="0.35">
      <c r="A4661" s="1"/>
      <c r="B4661" s="237"/>
    </row>
    <row r="4662" spans="1:2" x14ac:dyDescent="0.35">
      <c r="A4662" s="1"/>
      <c r="B4662" s="237"/>
    </row>
    <row r="4663" spans="1:2" x14ac:dyDescent="0.35">
      <c r="A4663" s="1"/>
      <c r="B4663" s="237"/>
    </row>
    <row r="4664" spans="1:2" x14ac:dyDescent="0.35">
      <c r="A4664" s="1"/>
      <c r="B4664" s="237"/>
    </row>
    <row r="4665" spans="1:2" x14ac:dyDescent="0.35">
      <c r="A4665" s="1"/>
      <c r="B4665" s="237"/>
    </row>
    <row r="4666" spans="1:2" x14ac:dyDescent="0.35">
      <c r="A4666" s="1"/>
      <c r="B4666" s="237"/>
    </row>
    <row r="4667" spans="1:2" x14ac:dyDescent="0.35">
      <c r="A4667" s="1"/>
      <c r="B4667" s="237"/>
    </row>
    <row r="4668" spans="1:2" x14ac:dyDescent="0.35">
      <c r="A4668" s="1"/>
      <c r="B4668" s="237"/>
    </row>
    <row r="4669" spans="1:2" x14ac:dyDescent="0.35">
      <c r="A4669" s="1"/>
      <c r="B4669" s="237"/>
    </row>
    <row r="4670" spans="1:2" x14ac:dyDescent="0.35">
      <c r="A4670" s="1"/>
      <c r="B4670" s="237"/>
    </row>
    <row r="4671" spans="1:2" x14ac:dyDescent="0.35">
      <c r="A4671" s="1"/>
      <c r="B4671" s="237"/>
    </row>
    <row r="4672" spans="1:2" x14ac:dyDescent="0.35">
      <c r="A4672" s="1"/>
      <c r="B4672" s="237"/>
    </row>
    <row r="4673" spans="1:2" x14ac:dyDescent="0.35">
      <c r="A4673" s="1"/>
      <c r="B4673" s="237"/>
    </row>
    <row r="4674" spans="1:2" x14ac:dyDescent="0.35">
      <c r="A4674" s="1"/>
      <c r="B4674" s="237"/>
    </row>
    <row r="4675" spans="1:2" x14ac:dyDescent="0.35">
      <c r="A4675" s="1"/>
      <c r="B4675" s="237"/>
    </row>
    <row r="4676" spans="1:2" x14ac:dyDescent="0.35">
      <c r="A4676" s="1"/>
      <c r="B4676" s="237"/>
    </row>
    <row r="4677" spans="1:2" x14ac:dyDescent="0.35">
      <c r="A4677" s="1"/>
      <c r="B4677" s="237"/>
    </row>
    <row r="4678" spans="1:2" x14ac:dyDescent="0.35">
      <c r="A4678" s="1"/>
      <c r="B4678" s="237"/>
    </row>
    <row r="4679" spans="1:2" x14ac:dyDescent="0.35">
      <c r="A4679" s="1"/>
      <c r="B4679" s="237"/>
    </row>
    <row r="4680" spans="1:2" x14ac:dyDescent="0.35">
      <c r="A4680" s="1"/>
      <c r="B4680" s="237"/>
    </row>
    <row r="4681" spans="1:2" x14ac:dyDescent="0.35">
      <c r="A4681" s="1"/>
      <c r="B4681" s="237"/>
    </row>
    <row r="4682" spans="1:2" x14ac:dyDescent="0.35">
      <c r="A4682" s="1"/>
      <c r="B4682" s="237"/>
    </row>
    <row r="4683" spans="1:2" x14ac:dyDescent="0.35">
      <c r="A4683" s="1"/>
      <c r="B4683" s="237"/>
    </row>
    <row r="4684" spans="1:2" x14ac:dyDescent="0.35">
      <c r="A4684" s="1"/>
      <c r="B4684" s="237"/>
    </row>
    <row r="4685" spans="1:2" x14ac:dyDescent="0.35">
      <c r="A4685" s="1"/>
      <c r="B4685" s="237"/>
    </row>
    <row r="4686" spans="1:2" x14ac:dyDescent="0.35">
      <c r="A4686" s="1"/>
      <c r="B4686" s="237"/>
    </row>
    <row r="4687" spans="1:2" x14ac:dyDescent="0.35">
      <c r="A4687" s="1"/>
      <c r="B4687" s="237"/>
    </row>
    <row r="4688" spans="1:2" x14ac:dyDescent="0.35">
      <c r="A4688" s="1"/>
      <c r="B4688" s="237"/>
    </row>
    <row r="4689" spans="1:2" x14ac:dyDescent="0.35">
      <c r="A4689" s="1"/>
      <c r="B4689" s="237"/>
    </row>
    <row r="4690" spans="1:2" x14ac:dyDescent="0.35">
      <c r="A4690" s="1"/>
      <c r="B4690" s="237"/>
    </row>
    <row r="4691" spans="1:2" x14ac:dyDescent="0.35">
      <c r="A4691" s="1"/>
      <c r="B4691" s="237"/>
    </row>
    <row r="4692" spans="1:2" x14ac:dyDescent="0.35">
      <c r="A4692" s="1"/>
      <c r="B4692" s="237"/>
    </row>
    <row r="4693" spans="1:2" x14ac:dyDescent="0.35">
      <c r="A4693" s="1"/>
      <c r="B4693" s="237"/>
    </row>
    <row r="4694" spans="1:2" x14ac:dyDescent="0.35">
      <c r="A4694" s="1"/>
      <c r="B4694" s="237"/>
    </row>
    <row r="4695" spans="1:2" x14ac:dyDescent="0.35">
      <c r="A4695" s="1"/>
      <c r="B4695" s="237"/>
    </row>
    <row r="4696" spans="1:2" x14ac:dyDescent="0.35">
      <c r="A4696" s="1"/>
      <c r="B4696" s="237"/>
    </row>
    <row r="4697" spans="1:2" x14ac:dyDescent="0.35">
      <c r="A4697" s="1"/>
      <c r="B4697" s="237"/>
    </row>
    <row r="4698" spans="1:2" x14ac:dyDescent="0.35">
      <c r="A4698" s="1"/>
      <c r="B4698" s="237"/>
    </row>
    <row r="4699" spans="1:2" x14ac:dyDescent="0.35">
      <c r="A4699" s="1"/>
      <c r="B4699" s="237"/>
    </row>
    <row r="4700" spans="1:2" x14ac:dyDescent="0.35">
      <c r="A4700" s="1"/>
      <c r="B4700" s="237"/>
    </row>
    <row r="4701" spans="1:2" x14ac:dyDescent="0.35">
      <c r="A4701" s="1"/>
      <c r="B4701" s="237"/>
    </row>
    <row r="4702" spans="1:2" x14ac:dyDescent="0.35">
      <c r="A4702" s="1"/>
      <c r="B4702" s="237"/>
    </row>
    <row r="4703" spans="1:2" x14ac:dyDescent="0.35">
      <c r="A4703" s="1"/>
      <c r="B4703" s="237"/>
    </row>
    <row r="4704" spans="1:2" x14ac:dyDescent="0.35">
      <c r="A4704" s="1"/>
      <c r="B4704" s="237"/>
    </row>
    <row r="4705" spans="1:2" x14ac:dyDescent="0.35">
      <c r="A4705" s="1"/>
      <c r="B4705" s="237"/>
    </row>
    <row r="4706" spans="1:2" x14ac:dyDescent="0.35">
      <c r="A4706" s="1"/>
      <c r="B4706" s="237"/>
    </row>
    <row r="4707" spans="1:2" x14ac:dyDescent="0.35">
      <c r="A4707" s="1"/>
      <c r="B4707" s="237"/>
    </row>
    <row r="4708" spans="1:2" x14ac:dyDescent="0.35">
      <c r="A4708" s="1"/>
      <c r="B4708" s="237"/>
    </row>
    <row r="4709" spans="1:2" x14ac:dyDescent="0.35">
      <c r="A4709" s="1"/>
      <c r="B4709" s="237"/>
    </row>
    <row r="4710" spans="1:2" x14ac:dyDescent="0.35">
      <c r="A4710" s="1"/>
      <c r="B4710" s="237"/>
    </row>
    <row r="4711" spans="1:2" x14ac:dyDescent="0.35">
      <c r="A4711" s="1"/>
      <c r="B4711" s="237"/>
    </row>
    <row r="4712" spans="1:2" x14ac:dyDescent="0.35">
      <c r="A4712" s="1"/>
      <c r="B4712" s="237"/>
    </row>
    <row r="4713" spans="1:2" x14ac:dyDescent="0.35">
      <c r="A4713" s="1"/>
      <c r="B4713" s="237"/>
    </row>
    <row r="4714" spans="1:2" x14ac:dyDescent="0.35">
      <c r="A4714" s="1"/>
      <c r="B4714" s="237"/>
    </row>
    <row r="4715" spans="1:2" x14ac:dyDescent="0.35">
      <c r="A4715" s="1"/>
      <c r="B4715" s="237"/>
    </row>
    <row r="4716" spans="1:2" x14ac:dyDescent="0.35">
      <c r="A4716" s="1"/>
      <c r="B4716" s="237"/>
    </row>
    <row r="4717" spans="1:2" x14ac:dyDescent="0.35">
      <c r="A4717" s="1"/>
      <c r="B4717" s="237"/>
    </row>
    <row r="4718" spans="1:2" x14ac:dyDescent="0.35">
      <c r="A4718" s="1"/>
      <c r="B4718" s="237"/>
    </row>
    <row r="4719" spans="1:2" x14ac:dyDescent="0.35">
      <c r="A4719" s="1"/>
      <c r="B4719" s="237"/>
    </row>
    <row r="4720" spans="1:2" x14ac:dyDescent="0.35">
      <c r="A4720" s="1"/>
      <c r="B4720" s="237"/>
    </row>
    <row r="4721" spans="1:2" x14ac:dyDescent="0.35">
      <c r="A4721" s="1"/>
      <c r="B4721" s="237"/>
    </row>
    <row r="4722" spans="1:2" x14ac:dyDescent="0.35">
      <c r="A4722" s="1"/>
      <c r="B4722" s="237"/>
    </row>
    <row r="4723" spans="1:2" x14ac:dyDescent="0.35">
      <c r="A4723" s="1"/>
      <c r="B4723" s="237"/>
    </row>
    <row r="4724" spans="1:2" x14ac:dyDescent="0.35">
      <c r="A4724" s="1"/>
      <c r="B4724" s="237"/>
    </row>
    <row r="4725" spans="1:2" x14ac:dyDescent="0.35">
      <c r="A4725" s="1"/>
      <c r="B4725" s="237"/>
    </row>
    <row r="4726" spans="1:2" x14ac:dyDescent="0.35">
      <c r="A4726" s="1"/>
      <c r="B4726" s="237"/>
    </row>
    <row r="4727" spans="1:2" x14ac:dyDescent="0.35">
      <c r="A4727" s="1"/>
      <c r="B4727" s="237"/>
    </row>
    <row r="4728" spans="1:2" x14ac:dyDescent="0.35">
      <c r="A4728" s="1"/>
      <c r="B4728" s="237"/>
    </row>
    <row r="4729" spans="1:2" x14ac:dyDescent="0.35">
      <c r="A4729" s="1"/>
      <c r="B4729" s="237"/>
    </row>
    <row r="4730" spans="1:2" x14ac:dyDescent="0.35">
      <c r="A4730" s="1"/>
      <c r="B4730" s="237"/>
    </row>
    <row r="4731" spans="1:2" x14ac:dyDescent="0.35">
      <c r="A4731" s="1"/>
      <c r="B4731" s="237"/>
    </row>
    <row r="4732" spans="1:2" x14ac:dyDescent="0.35">
      <c r="A4732" s="1"/>
      <c r="B4732" s="237"/>
    </row>
    <row r="4733" spans="1:2" x14ac:dyDescent="0.35">
      <c r="A4733" s="1"/>
      <c r="B4733" s="237"/>
    </row>
    <row r="4734" spans="1:2" x14ac:dyDescent="0.35">
      <c r="A4734" s="1"/>
      <c r="B4734" s="237"/>
    </row>
    <row r="4735" spans="1:2" x14ac:dyDescent="0.35">
      <c r="A4735" s="1"/>
      <c r="B4735" s="237"/>
    </row>
    <row r="4736" spans="1:2" x14ac:dyDescent="0.35">
      <c r="A4736" s="1"/>
      <c r="B4736" s="237"/>
    </row>
    <row r="4737" spans="1:2" x14ac:dyDescent="0.35">
      <c r="A4737" s="1"/>
      <c r="B4737" s="237"/>
    </row>
    <row r="4738" spans="1:2" x14ac:dyDescent="0.35">
      <c r="A4738" s="1"/>
      <c r="B4738" s="237"/>
    </row>
    <row r="4739" spans="1:2" x14ac:dyDescent="0.35">
      <c r="A4739" s="1"/>
      <c r="B4739" s="237"/>
    </row>
    <row r="4740" spans="1:2" x14ac:dyDescent="0.35">
      <c r="A4740" s="1"/>
      <c r="B4740" s="237"/>
    </row>
    <row r="4741" spans="1:2" x14ac:dyDescent="0.35">
      <c r="A4741" s="1"/>
      <c r="B4741" s="237"/>
    </row>
    <row r="4742" spans="1:2" x14ac:dyDescent="0.35">
      <c r="A4742" s="1"/>
      <c r="B4742" s="237"/>
    </row>
    <row r="4743" spans="1:2" x14ac:dyDescent="0.35">
      <c r="A4743" s="1"/>
      <c r="B4743" s="237"/>
    </row>
    <row r="4744" spans="1:2" x14ac:dyDescent="0.35">
      <c r="A4744" s="1"/>
      <c r="B4744" s="237"/>
    </row>
    <row r="4745" spans="1:2" x14ac:dyDescent="0.35">
      <c r="A4745" s="1"/>
      <c r="B4745" s="237"/>
    </row>
    <row r="4746" spans="1:2" x14ac:dyDescent="0.35">
      <c r="A4746" s="1"/>
      <c r="B4746" s="237"/>
    </row>
    <row r="4747" spans="1:2" x14ac:dyDescent="0.35">
      <c r="A4747" s="1"/>
      <c r="B4747" s="237"/>
    </row>
    <row r="4748" spans="1:2" x14ac:dyDescent="0.35">
      <c r="A4748" s="1"/>
      <c r="B4748" s="237"/>
    </row>
    <row r="4749" spans="1:2" x14ac:dyDescent="0.35">
      <c r="A4749" s="1"/>
      <c r="B4749" s="237"/>
    </row>
    <row r="4750" spans="1:2" x14ac:dyDescent="0.35">
      <c r="A4750" s="1"/>
      <c r="B4750" s="237"/>
    </row>
    <row r="4751" spans="1:2" x14ac:dyDescent="0.35">
      <c r="A4751" s="1"/>
      <c r="B4751" s="237"/>
    </row>
    <row r="4752" spans="1:2" x14ac:dyDescent="0.35">
      <c r="A4752" s="1"/>
      <c r="B4752" s="237"/>
    </row>
    <row r="4753" spans="1:2" x14ac:dyDescent="0.35">
      <c r="A4753" s="1"/>
      <c r="B4753" s="237"/>
    </row>
    <row r="4754" spans="1:2" x14ac:dyDescent="0.35">
      <c r="A4754" s="1"/>
      <c r="B4754" s="237"/>
    </row>
    <row r="4755" spans="1:2" x14ac:dyDescent="0.35">
      <c r="A4755" s="1"/>
      <c r="B4755" s="237"/>
    </row>
    <row r="4756" spans="1:2" x14ac:dyDescent="0.35">
      <c r="A4756" s="1"/>
      <c r="B4756" s="237"/>
    </row>
    <row r="4757" spans="1:2" x14ac:dyDescent="0.35">
      <c r="A4757" s="1"/>
      <c r="B4757" s="237"/>
    </row>
    <row r="4758" spans="1:2" x14ac:dyDescent="0.35">
      <c r="A4758" s="1"/>
      <c r="B4758" s="237"/>
    </row>
    <row r="4759" spans="1:2" x14ac:dyDescent="0.35">
      <c r="A4759" s="1"/>
      <c r="B4759" s="237"/>
    </row>
    <row r="4760" spans="1:2" x14ac:dyDescent="0.35">
      <c r="A4760" s="1"/>
      <c r="B4760" s="237"/>
    </row>
    <row r="4761" spans="1:2" x14ac:dyDescent="0.35">
      <c r="A4761" s="1"/>
      <c r="B4761" s="237"/>
    </row>
    <row r="4762" spans="1:2" x14ac:dyDescent="0.35">
      <c r="A4762" s="1"/>
      <c r="B4762" s="237"/>
    </row>
    <row r="4763" spans="1:2" x14ac:dyDescent="0.35">
      <c r="A4763" s="1"/>
      <c r="B4763" s="237"/>
    </row>
    <row r="4764" spans="1:2" x14ac:dyDescent="0.35">
      <c r="A4764" s="1"/>
      <c r="B4764" s="237"/>
    </row>
    <row r="4765" spans="1:2" x14ac:dyDescent="0.35">
      <c r="A4765" s="1"/>
      <c r="B4765" s="237"/>
    </row>
    <row r="4766" spans="1:2" x14ac:dyDescent="0.35">
      <c r="A4766" s="1"/>
      <c r="B4766" s="237"/>
    </row>
    <row r="4767" spans="1:2" x14ac:dyDescent="0.35">
      <c r="A4767" s="1"/>
      <c r="B4767" s="237"/>
    </row>
    <row r="4768" spans="1:2" x14ac:dyDescent="0.35">
      <c r="A4768" s="1"/>
      <c r="B4768" s="237"/>
    </row>
    <row r="4769" spans="1:2" x14ac:dyDescent="0.35">
      <c r="A4769" s="1"/>
      <c r="B4769" s="237"/>
    </row>
    <row r="4770" spans="1:2" x14ac:dyDescent="0.35">
      <c r="A4770" s="1"/>
      <c r="B4770" s="237"/>
    </row>
    <row r="4771" spans="1:2" x14ac:dyDescent="0.35">
      <c r="A4771" s="1"/>
      <c r="B4771" s="237"/>
    </row>
    <row r="4772" spans="1:2" x14ac:dyDescent="0.35">
      <c r="A4772" s="1"/>
      <c r="B4772" s="237"/>
    </row>
    <row r="4773" spans="1:2" x14ac:dyDescent="0.35">
      <c r="A4773" s="1"/>
      <c r="B4773" s="237"/>
    </row>
    <row r="4774" spans="1:2" x14ac:dyDescent="0.35">
      <c r="A4774" s="1"/>
      <c r="B4774" s="237"/>
    </row>
    <row r="4775" spans="1:2" x14ac:dyDescent="0.35">
      <c r="A4775" s="1"/>
      <c r="B4775" s="237"/>
    </row>
    <row r="4776" spans="1:2" x14ac:dyDescent="0.35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399999999999999" outlineLevelRow="1" x14ac:dyDescent="0.25"/>
  <cols>
    <col min="1" max="1" width="6.44140625" style="127" customWidth="1"/>
    <col min="2" max="2" width="49" style="122" customWidth="1"/>
    <col min="3" max="3" width="15.33203125" style="122" customWidth="1"/>
  </cols>
  <sheetData>
    <row r="1" spans="1:3" s="124" customFormat="1" ht="54" customHeight="1" x14ac:dyDescent="0.25">
      <c r="A1" s="125"/>
      <c r="B1" s="117" t="s">
        <v>219</v>
      </c>
      <c r="C1" s="123" t="e">
        <f>SUM(C2,C50,C59,C63,C66,C69)</f>
        <v>#REF!</v>
      </c>
    </row>
    <row r="2" spans="1:3" s="119" customFormat="1" ht="20.25" customHeight="1" x14ac:dyDescent="0.25">
      <c r="A2" s="126" t="s">
        <v>102</v>
      </c>
      <c r="B2" s="129" t="s">
        <v>601</v>
      </c>
      <c r="C2" s="118" t="e">
        <f>C3+C4+C29+C43+C46+C47+C48+C49</f>
        <v>#REF!</v>
      </c>
    </row>
    <row r="3" spans="1:3" s="142" customFormat="1" ht="74.25" customHeight="1" x14ac:dyDescent="0.25">
      <c r="A3" s="139" t="s">
        <v>163</v>
      </c>
      <c r="B3" s="140" t="s">
        <v>142</v>
      </c>
      <c r="C3" s="141">
        <v>33500</v>
      </c>
    </row>
    <row r="4" spans="1:3" s="142" customFormat="1" ht="39" customHeight="1" x14ac:dyDescent="0.25">
      <c r="A4" s="143" t="s">
        <v>164</v>
      </c>
      <c r="B4" s="144" t="s">
        <v>143</v>
      </c>
      <c r="C4" s="141" t="e">
        <f>'АИП 2013-2015гг'!#REF!</f>
        <v>#REF!</v>
      </c>
    </row>
    <row r="5" spans="1:3" ht="18" hidden="1" customHeight="1" outlineLevel="1" x14ac:dyDescent="0.25">
      <c r="B5" s="130" t="s">
        <v>107</v>
      </c>
      <c r="C5" s="141" t="e">
        <f>'АИП 2013-2015гг'!#REF!</f>
        <v>#REF!</v>
      </c>
    </row>
    <row r="6" spans="1:3" ht="39" hidden="1" customHeight="1" outlineLevel="1" x14ac:dyDescent="0.25">
      <c r="B6" s="130" t="s">
        <v>603</v>
      </c>
      <c r="C6" s="141" t="e">
        <f>'АИП 2013-2015гг'!#REF!</f>
        <v>#REF!</v>
      </c>
    </row>
    <row r="7" spans="1:3" ht="54" hidden="1" customHeight="1" outlineLevel="1" x14ac:dyDescent="0.25">
      <c r="B7" s="130" t="s">
        <v>628</v>
      </c>
      <c r="C7" s="141" t="e">
        <f>'АИП 2013-2015гг'!#REF!</f>
        <v>#REF!</v>
      </c>
    </row>
    <row r="8" spans="1:3" ht="55.5" hidden="1" customHeight="1" outlineLevel="1" x14ac:dyDescent="0.25">
      <c r="B8" s="130" t="s">
        <v>627</v>
      </c>
      <c r="C8" s="141" t="e">
        <f>'АИП 2013-2015гг'!#REF!</f>
        <v>#REF!</v>
      </c>
    </row>
    <row r="9" spans="1:3" ht="75.900000000000006" hidden="1" customHeight="1" outlineLevel="1" x14ac:dyDescent="0.25">
      <c r="B9" s="130" t="s">
        <v>626</v>
      </c>
      <c r="C9" s="141" t="e">
        <f>'АИП 2013-2015гг'!#REF!</f>
        <v>#REF!</v>
      </c>
    </row>
    <row r="10" spans="1:3" ht="39" hidden="1" customHeight="1" outlineLevel="1" x14ac:dyDescent="0.25">
      <c r="B10" s="131" t="s">
        <v>604</v>
      </c>
      <c r="C10" s="141" t="e">
        <f>'АИП 2013-2015гг'!#REF!</f>
        <v>#REF!</v>
      </c>
    </row>
    <row r="11" spans="1:3" ht="55.5" hidden="1" customHeight="1" outlineLevel="1" x14ac:dyDescent="0.25">
      <c r="B11" s="130" t="s">
        <v>605</v>
      </c>
      <c r="C11" s="141" t="e">
        <f>'АИП 2013-2015гг'!#REF!</f>
        <v>#REF!</v>
      </c>
    </row>
    <row r="12" spans="1:3" ht="39" hidden="1" customHeight="1" outlineLevel="1" x14ac:dyDescent="0.25">
      <c r="B12" s="130" t="s">
        <v>606</v>
      </c>
      <c r="C12" s="141" t="e">
        <f>'АИП 2013-2015гг'!#REF!</f>
        <v>#REF!</v>
      </c>
    </row>
    <row r="13" spans="1:3" ht="39" hidden="1" customHeight="1" outlineLevel="1" x14ac:dyDescent="0.25">
      <c r="B13" s="130" t="s">
        <v>625</v>
      </c>
      <c r="C13" s="141" t="e">
        <f>'АИП 2013-2015гг'!#REF!</f>
        <v>#REF!</v>
      </c>
    </row>
    <row r="14" spans="1:3" ht="39" hidden="1" customHeight="1" outlineLevel="1" x14ac:dyDescent="0.25">
      <c r="B14" s="130" t="s">
        <v>629</v>
      </c>
      <c r="C14" s="141" t="e">
        <f>'АИП 2013-2015гг'!#REF!</f>
        <v>#REF!</v>
      </c>
    </row>
    <row r="15" spans="1:3" ht="39" hidden="1" customHeight="1" outlineLevel="1" x14ac:dyDescent="0.25">
      <c r="B15" s="130" t="s">
        <v>136</v>
      </c>
      <c r="C15" s="141" t="e">
        <f>'АИП 2013-2015гг'!#REF!</f>
        <v>#REF!</v>
      </c>
    </row>
    <row r="16" spans="1:3" ht="39" hidden="1" customHeight="1" outlineLevel="1" x14ac:dyDescent="0.25">
      <c r="B16" s="130" t="s">
        <v>137</v>
      </c>
      <c r="C16" s="141" t="e">
        <f>'АИП 2013-2015гг'!#REF!</f>
        <v>#REF!</v>
      </c>
    </row>
    <row r="17" spans="1:3" ht="39" hidden="1" customHeight="1" outlineLevel="1" x14ac:dyDescent="0.25">
      <c r="B17" s="130" t="s">
        <v>411</v>
      </c>
      <c r="C17" s="141" t="e">
        <f>'АИП 2013-2015гг'!#REF!</f>
        <v>#REF!</v>
      </c>
    </row>
    <row r="18" spans="1:3" ht="39" hidden="1" customHeight="1" outlineLevel="1" x14ac:dyDescent="0.25">
      <c r="B18" s="131" t="s">
        <v>444</v>
      </c>
      <c r="C18" s="141" t="e">
        <f>'АИП 2013-2015гг'!#REF!</f>
        <v>#REF!</v>
      </c>
    </row>
    <row r="19" spans="1:3" ht="39" hidden="1" customHeight="1" outlineLevel="1" x14ac:dyDescent="0.25">
      <c r="B19" s="132" t="s">
        <v>203</v>
      </c>
      <c r="C19" s="141" t="e">
        <f>'АИП 2013-2015гг'!#REF!</f>
        <v>#REF!</v>
      </c>
    </row>
    <row r="20" spans="1:3" ht="39" hidden="1" customHeight="1" outlineLevel="1" x14ac:dyDescent="0.25">
      <c r="B20" s="130" t="s">
        <v>436</v>
      </c>
      <c r="C20" s="141" t="e">
        <f>'АИП 2013-2015гг'!#REF!</f>
        <v>#REF!</v>
      </c>
    </row>
    <row r="21" spans="1:3" ht="54" hidden="1" customHeight="1" outlineLevel="1" x14ac:dyDescent="0.25">
      <c r="B21" s="131" t="s">
        <v>437</v>
      </c>
      <c r="C21" s="141" t="e">
        <f>'АИП 2013-2015гг'!#REF!</f>
        <v>#REF!</v>
      </c>
    </row>
    <row r="22" spans="1:3" ht="55.5" hidden="1" customHeight="1" outlineLevel="1" x14ac:dyDescent="0.25">
      <c r="B22" s="130" t="s">
        <v>438</v>
      </c>
      <c r="C22" s="141" t="e">
        <f>'АИП 2013-2015гг'!#REF!</f>
        <v>#REF!</v>
      </c>
    </row>
    <row r="23" spans="1:3" ht="39" hidden="1" customHeight="1" outlineLevel="1" x14ac:dyDescent="0.25">
      <c r="B23" s="130" t="s">
        <v>439</v>
      </c>
      <c r="C23" s="141" t="e">
        <f>'АИП 2013-2015гг'!#REF!</f>
        <v>#REF!</v>
      </c>
    </row>
    <row r="24" spans="1:3" ht="39" hidden="1" customHeight="1" outlineLevel="1" x14ac:dyDescent="0.25">
      <c r="B24" s="130" t="s">
        <v>440</v>
      </c>
      <c r="C24" s="141" t="e">
        <f>'АИП 2013-2015гг'!#REF!</f>
        <v>#REF!</v>
      </c>
    </row>
    <row r="25" spans="1:3" ht="39" hidden="1" customHeight="1" outlineLevel="1" x14ac:dyDescent="0.25">
      <c r="B25" s="130" t="s">
        <v>441</v>
      </c>
      <c r="C25" s="141" t="e">
        <f>'АИП 2013-2015гг'!#REF!</f>
        <v>#REF!</v>
      </c>
    </row>
    <row r="26" spans="1:3" ht="39" hidden="1" customHeight="1" outlineLevel="1" x14ac:dyDescent="0.25">
      <c r="B26" s="130" t="s">
        <v>442</v>
      </c>
      <c r="C26" s="141" t="e">
        <f>'АИП 2013-2015гг'!#REF!</f>
        <v>#REF!</v>
      </c>
    </row>
    <row r="27" spans="1:3" ht="39" hidden="1" customHeight="1" outlineLevel="1" x14ac:dyDescent="0.25">
      <c r="B27" s="130" t="s">
        <v>443</v>
      </c>
      <c r="C27" s="141" t="e">
        <f>'АИП 2013-2015гг'!#REF!</f>
        <v>#REF!</v>
      </c>
    </row>
    <row r="28" spans="1:3" ht="60" hidden="1" customHeight="1" outlineLevel="1" x14ac:dyDescent="0.25">
      <c r="B28" s="130" t="s">
        <v>154</v>
      </c>
      <c r="C28" s="141" t="e">
        <f>'АИП 2013-2015гг'!#REF!</f>
        <v>#REF!</v>
      </c>
    </row>
    <row r="29" spans="1:3" s="142" customFormat="1" ht="39" customHeight="1" collapsed="1" x14ac:dyDescent="0.25">
      <c r="A29" s="143" t="s">
        <v>165</v>
      </c>
      <c r="B29" s="144" t="s">
        <v>215</v>
      </c>
      <c r="C29" s="187" t="e">
        <f>'АИП 2013-2015гг'!#REF!</f>
        <v>#REF!</v>
      </c>
    </row>
    <row r="30" spans="1:3" ht="19.5" hidden="1" customHeight="1" outlineLevel="1" x14ac:dyDescent="0.25">
      <c r="B30" s="130" t="s">
        <v>107</v>
      </c>
      <c r="C30" s="120"/>
    </row>
    <row r="31" spans="1:3" ht="54.75" hidden="1" customHeight="1" outlineLevel="1" x14ac:dyDescent="0.25">
      <c r="B31" s="130" t="s">
        <v>204</v>
      </c>
      <c r="C31" s="120"/>
    </row>
    <row r="32" spans="1:3" ht="60.75" hidden="1" customHeight="1" outlineLevel="1" x14ac:dyDescent="0.25">
      <c r="B32" s="130" t="s">
        <v>205</v>
      </c>
      <c r="C32" s="120"/>
    </row>
    <row r="33" spans="1:3" ht="57" hidden="1" customHeight="1" outlineLevel="1" x14ac:dyDescent="0.25">
      <c r="B33" s="130" t="s">
        <v>206</v>
      </c>
      <c r="C33" s="120"/>
    </row>
    <row r="34" spans="1:3" ht="54.75" hidden="1" customHeight="1" outlineLevel="1" x14ac:dyDescent="0.25">
      <c r="B34" s="130" t="s">
        <v>207</v>
      </c>
      <c r="C34" s="120"/>
    </row>
    <row r="35" spans="1:3" ht="57" hidden="1" customHeight="1" outlineLevel="1" x14ac:dyDescent="0.25">
      <c r="B35" s="130" t="s">
        <v>208</v>
      </c>
      <c r="C35" s="120"/>
    </row>
    <row r="36" spans="1:3" ht="57.9" hidden="1" customHeight="1" outlineLevel="1" x14ac:dyDescent="0.25">
      <c r="B36" s="130" t="s">
        <v>99</v>
      </c>
      <c r="C36" s="120"/>
    </row>
    <row r="37" spans="1:3" ht="55.5" hidden="1" customHeight="1" outlineLevel="1" x14ac:dyDescent="0.25">
      <c r="B37" s="130" t="s">
        <v>366</v>
      </c>
      <c r="C37" s="120"/>
    </row>
    <row r="38" spans="1:3" ht="37.5" hidden="1" customHeight="1" outlineLevel="1" x14ac:dyDescent="0.25">
      <c r="B38" s="130" t="s">
        <v>367</v>
      </c>
      <c r="C38" s="120"/>
    </row>
    <row r="39" spans="1:3" ht="75.900000000000006" hidden="1" customHeight="1" outlineLevel="1" x14ac:dyDescent="0.25">
      <c r="B39" s="130" t="s">
        <v>368</v>
      </c>
      <c r="C39" s="120"/>
    </row>
    <row r="40" spans="1:3" ht="56.25" hidden="1" customHeight="1" outlineLevel="1" x14ac:dyDescent="0.25">
      <c r="B40" s="130" t="s">
        <v>369</v>
      </c>
      <c r="C40" s="120"/>
    </row>
    <row r="41" spans="1:3" ht="54.75" hidden="1" customHeight="1" outlineLevel="1" x14ac:dyDescent="0.25">
      <c r="B41" s="130" t="s">
        <v>370</v>
      </c>
      <c r="C41" s="120"/>
    </row>
    <row r="42" spans="1:3" ht="54.75" hidden="1" customHeight="1" outlineLevel="1" x14ac:dyDescent="0.25">
      <c r="B42" s="130" t="s">
        <v>371</v>
      </c>
      <c r="C42" s="120"/>
    </row>
    <row r="43" spans="1:3" s="142" customFormat="1" ht="56.25" customHeight="1" collapsed="1" x14ac:dyDescent="0.25">
      <c r="A43" s="143" t="s">
        <v>166</v>
      </c>
      <c r="B43" s="144" t="s">
        <v>216</v>
      </c>
      <c r="C43" s="141"/>
    </row>
    <row r="44" spans="1:3" ht="22.5" hidden="1" customHeight="1" outlineLevel="1" x14ac:dyDescent="0.25">
      <c r="B44" s="133" t="s">
        <v>107</v>
      </c>
      <c r="C44" s="120"/>
    </row>
    <row r="45" spans="1:3" ht="71.25" hidden="1" customHeight="1" outlineLevel="1" x14ac:dyDescent="0.25">
      <c r="B45" s="133" t="s">
        <v>188</v>
      </c>
      <c r="C45" s="120"/>
    </row>
    <row r="46" spans="1:3" s="142" customFormat="1" ht="54" collapsed="1" x14ac:dyDescent="0.25">
      <c r="A46" s="143" t="s">
        <v>167</v>
      </c>
      <c r="B46" s="145" t="s">
        <v>217</v>
      </c>
      <c r="C46" s="141"/>
    </row>
    <row r="47" spans="1:3" s="142" customFormat="1" ht="53.25" customHeight="1" x14ac:dyDescent="0.25">
      <c r="A47" s="143" t="s">
        <v>168</v>
      </c>
      <c r="B47" s="145" t="s">
        <v>218</v>
      </c>
      <c r="C47" s="141"/>
    </row>
    <row r="48" spans="1:3" s="142" customFormat="1" ht="36" x14ac:dyDescent="0.25">
      <c r="A48" s="143" t="s">
        <v>170</v>
      </c>
      <c r="B48" s="145" t="s">
        <v>169</v>
      </c>
      <c r="C48" s="141">
        <v>7950</v>
      </c>
    </row>
    <row r="49" spans="1:3" s="142" customFormat="1" ht="54" x14ac:dyDescent="0.25">
      <c r="A49" s="143" t="s">
        <v>171</v>
      </c>
      <c r="B49" s="145" t="s">
        <v>180</v>
      </c>
      <c r="C49" s="141">
        <v>5700</v>
      </c>
    </row>
    <row r="50" spans="1:3" s="119" customFormat="1" ht="42" x14ac:dyDescent="0.25">
      <c r="A50" s="126" t="s">
        <v>103</v>
      </c>
      <c r="B50" s="129" t="s">
        <v>602</v>
      </c>
      <c r="C50" s="118" t="e">
        <f>SUM(C51:C56)</f>
        <v>#REF!</v>
      </c>
    </row>
    <row r="51" spans="1:3" ht="56.25" customHeight="1" x14ac:dyDescent="0.25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 x14ac:dyDescent="0.25">
      <c r="B52" s="121" t="e">
        <f>'АИП 2013-2015гг'!#REF!</f>
        <v>#REF!</v>
      </c>
      <c r="C52" s="121" t="e">
        <f>'АИП 2013-2015гг'!#REF!</f>
        <v>#REF!</v>
      </c>
    </row>
    <row r="53" spans="1:3" x14ac:dyDescent="0.25">
      <c r="B53" s="121" t="e">
        <f>'АИП 2013-2015гг'!#REF!</f>
        <v>#REF!</v>
      </c>
      <c r="C53" s="121" t="e">
        <f>'АИП 2013-2015гг'!#REF!</f>
        <v>#REF!</v>
      </c>
    </row>
    <row r="54" spans="1:3" x14ac:dyDescent="0.25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 x14ac:dyDescent="0.25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 x14ac:dyDescent="0.25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2" x14ac:dyDescent="0.25">
      <c r="A57" s="126" t="s">
        <v>104</v>
      </c>
      <c r="B57" s="134" t="s">
        <v>400</v>
      </c>
      <c r="C57" s="118" t="e">
        <f>SUM(C58:C58)</f>
        <v>#REF!</v>
      </c>
    </row>
    <row r="58" spans="1:3" ht="57" customHeight="1" x14ac:dyDescent="0.25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 x14ac:dyDescent="0.4">
      <c r="A59" s="126" t="s">
        <v>105</v>
      </c>
      <c r="B59" s="129" t="s">
        <v>156</v>
      </c>
      <c r="C59" s="134">
        <f>SUM(C60:C62)</f>
        <v>9690</v>
      </c>
    </row>
    <row r="60" spans="1:3" s="138" customFormat="1" ht="51.75" customHeight="1" x14ac:dyDescent="0.3">
      <c r="A60" s="135"/>
      <c r="B60" s="113" t="s">
        <v>159</v>
      </c>
      <c r="C60" s="121">
        <v>9010</v>
      </c>
    </row>
    <row r="61" spans="1:3" s="138" customFormat="1" ht="18.75" customHeight="1" x14ac:dyDescent="0.3">
      <c r="A61" s="135"/>
      <c r="B61" s="113" t="s">
        <v>160</v>
      </c>
      <c r="C61" s="121">
        <v>200</v>
      </c>
    </row>
    <row r="62" spans="1:3" s="138" customFormat="1" ht="17.399999999999999" x14ac:dyDescent="0.3">
      <c r="A62" s="135"/>
      <c r="B62" s="113" t="s">
        <v>564</v>
      </c>
      <c r="C62" s="113">
        <v>480</v>
      </c>
    </row>
    <row r="63" spans="1:3" s="119" customFormat="1" ht="34.799999999999997" x14ac:dyDescent="0.25">
      <c r="A63" s="126" t="s">
        <v>106</v>
      </c>
      <c r="B63" s="137" t="s">
        <v>157</v>
      </c>
      <c r="C63" s="137">
        <f>SUM(C64:C65)</f>
        <v>770</v>
      </c>
    </row>
    <row r="64" spans="1:3" ht="34.799999999999997" x14ac:dyDescent="0.25">
      <c r="B64" s="113" t="s">
        <v>414</v>
      </c>
      <c r="C64" s="113">
        <v>650</v>
      </c>
    </row>
    <row r="65" spans="1:3" ht="34.799999999999997" x14ac:dyDescent="0.25">
      <c r="B65" s="113" t="s">
        <v>161</v>
      </c>
      <c r="C65" s="113">
        <v>120</v>
      </c>
    </row>
    <row r="66" spans="1:3" s="119" customFormat="1" ht="34.799999999999997" x14ac:dyDescent="0.25">
      <c r="A66" s="126" t="s">
        <v>108</v>
      </c>
      <c r="B66" s="137" t="s">
        <v>158</v>
      </c>
      <c r="C66" s="137">
        <f>SUM(C67,C68)</f>
        <v>2430</v>
      </c>
    </row>
    <row r="67" spans="1:3" s="147" customFormat="1" ht="36" x14ac:dyDescent="0.35">
      <c r="A67" s="146" t="s">
        <v>102</v>
      </c>
      <c r="B67" s="145" t="s">
        <v>162</v>
      </c>
      <c r="C67" s="145">
        <v>1130</v>
      </c>
    </row>
    <row r="68" spans="1:3" s="147" customFormat="1" ht="54" x14ac:dyDescent="0.35">
      <c r="A68" s="146" t="s">
        <v>103</v>
      </c>
      <c r="B68" s="145" t="s">
        <v>234</v>
      </c>
      <c r="C68" s="145">
        <v>1300</v>
      </c>
    </row>
    <row r="69" spans="1:3" s="119" customFormat="1" ht="34.799999999999997" x14ac:dyDescent="0.25">
      <c r="A69" s="126" t="s">
        <v>109</v>
      </c>
      <c r="B69" s="137" t="s">
        <v>413</v>
      </c>
      <c r="C69" s="137">
        <f>SUM(C70:C70)</f>
        <v>370</v>
      </c>
    </row>
    <row r="70" spans="1:3" ht="34.799999999999997" x14ac:dyDescent="0.25">
      <c r="B70" s="113" t="s">
        <v>235</v>
      </c>
      <c r="C70" s="113">
        <v>370</v>
      </c>
    </row>
    <row r="71" spans="1:3" ht="21" x14ac:dyDescent="0.25">
      <c r="A71" s="126" t="s">
        <v>110</v>
      </c>
      <c r="B71" s="137" t="s">
        <v>116</v>
      </c>
      <c r="C71" s="137">
        <f>SUM(C72:C76)</f>
        <v>7000</v>
      </c>
    </row>
    <row r="72" spans="1:3" ht="128.25" customHeight="1" x14ac:dyDescent="0.25">
      <c r="B72" s="113" t="s">
        <v>412</v>
      </c>
      <c r="C72" s="113">
        <v>500</v>
      </c>
    </row>
    <row r="73" spans="1:3" ht="37.5" customHeight="1" x14ac:dyDescent="0.25">
      <c r="B73" s="113" t="s">
        <v>172</v>
      </c>
      <c r="C73" s="113">
        <v>400</v>
      </c>
    </row>
    <row r="74" spans="1:3" ht="71.25" customHeight="1" x14ac:dyDescent="0.25">
      <c r="B74" s="113" t="s">
        <v>173</v>
      </c>
      <c r="C74" s="113">
        <v>1000</v>
      </c>
    </row>
    <row r="75" spans="1:3" ht="36" customHeight="1" x14ac:dyDescent="0.25">
      <c r="B75" s="113" t="s">
        <v>174</v>
      </c>
      <c r="C75" s="113">
        <v>100</v>
      </c>
    </row>
    <row r="76" spans="1:3" ht="54.75" customHeight="1" x14ac:dyDescent="0.25">
      <c r="B76" s="113" t="s">
        <v>175</v>
      </c>
      <c r="C76" s="113">
        <v>5000</v>
      </c>
    </row>
    <row r="77" spans="1:3" ht="21" x14ac:dyDescent="0.25">
      <c r="A77" s="126" t="s">
        <v>110</v>
      </c>
      <c r="B77" s="137" t="s">
        <v>238</v>
      </c>
      <c r="C77" s="178" t="e">
        <f>C78+C85</f>
        <v>#REF!</v>
      </c>
    </row>
    <row r="78" spans="1:3" ht="57" customHeight="1" x14ac:dyDescent="0.25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 x14ac:dyDescent="0.25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 x14ac:dyDescent="0.25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 x14ac:dyDescent="0.25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 x14ac:dyDescent="0.25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 x14ac:dyDescent="0.25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 x14ac:dyDescent="0.25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 x14ac:dyDescent="0.25">
      <c r="B85" s="121" t="e">
        <f>'АИП 2013-2015гг'!#REF!</f>
        <v>#REF!</v>
      </c>
      <c r="C85" s="121" t="e">
        <f>'АИП 2013-2015гг'!#REF!</f>
        <v>#REF!</v>
      </c>
    </row>
    <row r="86" spans="2:3" x14ac:dyDescent="0.25">
      <c r="B86" s="113"/>
      <c r="C86" s="113"/>
    </row>
    <row r="87" spans="2:3" x14ac:dyDescent="0.25">
      <c r="B87" s="113"/>
      <c r="C87" s="113"/>
    </row>
    <row r="88" spans="2:3" x14ac:dyDescent="0.25">
      <c r="B88" s="113"/>
      <c r="C88" s="113"/>
    </row>
    <row r="89" spans="2:3" x14ac:dyDescent="0.25">
      <c r="B89" s="113"/>
      <c r="C89" s="113"/>
    </row>
    <row r="90" spans="2:3" x14ac:dyDescent="0.25">
      <c r="B90" s="113"/>
      <c r="C90" s="113"/>
    </row>
    <row r="91" spans="2:3" x14ac:dyDescent="0.25">
      <c r="B91" s="113"/>
      <c r="C91" s="113"/>
    </row>
    <row r="92" spans="2:3" x14ac:dyDescent="0.25">
      <c r="B92" s="113"/>
      <c r="C92" s="113"/>
    </row>
    <row r="93" spans="2:3" x14ac:dyDescent="0.25">
      <c r="B93" s="113"/>
      <c r="C93" s="113"/>
    </row>
    <row r="94" spans="2:3" x14ac:dyDescent="0.25">
      <c r="B94" s="113"/>
      <c r="C94" s="113"/>
    </row>
    <row r="95" spans="2:3" x14ac:dyDescent="0.25">
      <c r="B95" s="113"/>
      <c r="C95" s="113"/>
    </row>
    <row r="96" spans="2:3" x14ac:dyDescent="0.25">
      <c r="B96" s="113"/>
      <c r="C96" s="113"/>
    </row>
    <row r="97" spans="2:3" x14ac:dyDescent="0.25">
      <c r="B97" s="113"/>
      <c r="C97" s="113"/>
    </row>
    <row r="98" spans="2:3" x14ac:dyDescent="0.25">
      <c r="B98" s="113"/>
      <c r="C98" s="113"/>
    </row>
    <row r="99" spans="2:3" x14ac:dyDescent="0.25">
      <c r="B99" s="113"/>
      <c r="C99" s="113"/>
    </row>
    <row r="100" spans="2:3" x14ac:dyDescent="0.25">
      <c r="B100" s="113"/>
      <c r="C100" s="113"/>
    </row>
    <row r="101" spans="2:3" x14ac:dyDescent="0.25">
      <c r="B101" s="113"/>
      <c r="C101" s="113"/>
    </row>
    <row r="102" spans="2:3" x14ac:dyDescent="0.25">
      <c r="B102" s="113"/>
      <c r="C102" s="113"/>
    </row>
    <row r="103" spans="2:3" x14ac:dyDescent="0.25">
      <c r="B103" s="113"/>
      <c r="C103" s="113"/>
    </row>
    <row r="104" spans="2:3" x14ac:dyDescent="0.25">
      <c r="B104" s="113"/>
      <c r="C104" s="113"/>
    </row>
    <row r="105" spans="2:3" x14ac:dyDescent="0.25">
      <c r="B105" s="113"/>
      <c r="C105" s="113"/>
    </row>
    <row r="106" spans="2:3" x14ac:dyDescent="0.25">
      <c r="B106" s="113"/>
      <c r="C106" s="113"/>
    </row>
    <row r="107" spans="2:3" x14ac:dyDescent="0.25">
      <c r="B107" s="113"/>
      <c r="C107" s="113"/>
    </row>
    <row r="108" spans="2:3" x14ac:dyDescent="0.25">
      <c r="B108" s="113"/>
      <c r="C108" s="113"/>
    </row>
    <row r="109" spans="2:3" x14ac:dyDescent="0.25">
      <c r="B109" s="113"/>
      <c r="C109" s="113"/>
    </row>
    <row r="110" spans="2:3" x14ac:dyDescent="0.25">
      <c r="B110" s="113"/>
      <c r="C110" s="113"/>
    </row>
    <row r="111" spans="2:3" x14ac:dyDescent="0.25">
      <c r="B111" s="113"/>
      <c r="C111" s="113"/>
    </row>
    <row r="112" spans="2:3" x14ac:dyDescent="0.25">
      <c r="B112" s="113"/>
      <c r="C112" s="113"/>
    </row>
    <row r="113" spans="2:3" x14ac:dyDescent="0.25">
      <c r="B113" s="113"/>
      <c r="C113" s="113"/>
    </row>
    <row r="114" spans="2:3" x14ac:dyDescent="0.25">
      <c r="B114" s="113"/>
      <c r="C114" s="113"/>
    </row>
    <row r="115" spans="2:3" x14ac:dyDescent="0.25">
      <c r="B115" s="113"/>
      <c r="C115" s="113"/>
    </row>
    <row r="116" spans="2:3" x14ac:dyDescent="0.25">
      <c r="B116" s="113"/>
      <c r="C116" s="113"/>
    </row>
    <row r="117" spans="2:3" x14ac:dyDescent="0.25">
      <c r="B117" s="113"/>
      <c r="C117" s="113"/>
    </row>
    <row r="118" spans="2:3" x14ac:dyDescent="0.25">
      <c r="B118" s="113"/>
      <c r="C118" s="113"/>
    </row>
    <row r="119" spans="2:3" x14ac:dyDescent="0.25">
      <c r="B119" s="113"/>
      <c r="C119" s="113"/>
    </row>
    <row r="120" spans="2:3" x14ac:dyDescent="0.25">
      <c r="B120" s="113"/>
      <c r="C120" s="113"/>
    </row>
    <row r="121" spans="2:3" x14ac:dyDescent="0.25">
      <c r="B121" s="113"/>
      <c r="C121" s="113"/>
    </row>
    <row r="122" spans="2:3" x14ac:dyDescent="0.25">
      <c r="B122" s="113"/>
      <c r="C122" s="113"/>
    </row>
    <row r="123" spans="2:3" x14ac:dyDescent="0.25">
      <c r="B123" s="113"/>
      <c r="C123" s="113"/>
    </row>
    <row r="124" spans="2:3" x14ac:dyDescent="0.25">
      <c r="B124" s="113"/>
      <c r="C124" s="113"/>
    </row>
    <row r="125" spans="2:3" x14ac:dyDescent="0.25">
      <c r="B125" s="113"/>
      <c r="C125" s="113"/>
    </row>
    <row r="126" spans="2:3" x14ac:dyDescent="0.25">
      <c r="B126" s="113"/>
      <c r="C126" s="113"/>
    </row>
    <row r="127" spans="2:3" x14ac:dyDescent="0.25">
      <c r="B127" s="113"/>
      <c r="C127" s="113"/>
    </row>
    <row r="128" spans="2:3" x14ac:dyDescent="0.25">
      <c r="B128" s="113"/>
      <c r="C128" s="113"/>
    </row>
    <row r="129" spans="2:3" x14ac:dyDescent="0.25">
      <c r="B129" s="113"/>
      <c r="C129" s="113"/>
    </row>
    <row r="130" spans="2:3" x14ac:dyDescent="0.25">
      <c r="B130" s="113"/>
      <c r="C130" s="113"/>
    </row>
    <row r="131" spans="2:3" x14ac:dyDescent="0.25">
      <c r="B131" s="113"/>
      <c r="C131" s="113"/>
    </row>
    <row r="132" spans="2:3" x14ac:dyDescent="0.25">
      <c r="B132" s="113"/>
      <c r="C132" s="113"/>
    </row>
    <row r="133" spans="2:3" x14ac:dyDescent="0.25">
      <c r="B133" s="113"/>
      <c r="C133" s="113"/>
    </row>
    <row r="134" spans="2:3" x14ac:dyDescent="0.25">
      <c r="B134" s="113"/>
      <c r="C134" s="113"/>
    </row>
    <row r="135" spans="2:3" x14ac:dyDescent="0.25">
      <c r="B135" s="113"/>
      <c r="C135" s="113"/>
    </row>
    <row r="136" spans="2:3" x14ac:dyDescent="0.25">
      <c r="B136" s="113"/>
      <c r="C136" s="113"/>
    </row>
    <row r="137" spans="2:3" x14ac:dyDescent="0.25">
      <c r="B137" s="113"/>
      <c r="C137" s="113"/>
    </row>
    <row r="138" spans="2:3" x14ac:dyDescent="0.25">
      <c r="B138" s="113"/>
      <c r="C138" s="113"/>
    </row>
    <row r="139" spans="2:3" x14ac:dyDescent="0.25">
      <c r="B139" s="113"/>
      <c r="C139" s="113"/>
    </row>
    <row r="140" spans="2:3" x14ac:dyDescent="0.25">
      <c r="B140" s="113"/>
      <c r="C140" s="113"/>
    </row>
    <row r="141" spans="2:3" x14ac:dyDescent="0.25">
      <c r="B141" s="113"/>
      <c r="C141" s="113"/>
    </row>
    <row r="142" spans="2:3" x14ac:dyDescent="0.25">
      <c r="B142" s="113"/>
      <c r="C142" s="113"/>
    </row>
    <row r="143" spans="2:3" x14ac:dyDescent="0.25">
      <c r="B143" s="113"/>
      <c r="C143" s="113"/>
    </row>
    <row r="144" spans="2:3" x14ac:dyDescent="0.25">
      <c r="B144" s="113"/>
      <c r="C144" s="113"/>
    </row>
    <row r="145" spans="2:3" x14ac:dyDescent="0.25">
      <c r="B145" s="113"/>
      <c r="C145" s="113"/>
    </row>
    <row r="146" spans="2:3" x14ac:dyDescent="0.25">
      <c r="B146" s="113"/>
      <c r="C146" s="113"/>
    </row>
    <row r="147" spans="2:3" x14ac:dyDescent="0.25">
      <c r="B147" s="113"/>
      <c r="C147" s="113"/>
    </row>
    <row r="148" spans="2:3" x14ac:dyDescent="0.25">
      <c r="B148" s="113"/>
      <c r="C148" s="113"/>
    </row>
    <row r="149" spans="2:3" x14ac:dyDescent="0.25">
      <c r="B149" s="113"/>
      <c r="C149" s="113"/>
    </row>
    <row r="150" spans="2:3" x14ac:dyDescent="0.25">
      <c r="B150" s="113"/>
      <c r="C150" s="113"/>
    </row>
    <row r="151" spans="2:3" x14ac:dyDescent="0.25">
      <c r="B151" s="113"/>
      <c r="C151" s="113"/>
    </row>
    <row r="152" spans="2:3" x14ac:dyDescent="0.25">
      <c r="B152" s="113"/>
      <c r="C152" s="113"/>
    </row>
    <row r="153" spans="2:3" x14ac:dyDescent="0.25">
      <c r="B153" s="113"/>
      <c r="C153" s="113"/>
    </row>
    <row r="154" spans="2:3" x14ac:dyDescent="0.25">
      <c r="B154" s="113"/>
      <c r="C154" s="113"/>
    </row>
    <row r="155" spans="2:3" x14ac:dyDescent="0.25">
      <c r="B155" s="113"/>
      <c r="C155" s="113"/>
    </row>
    <row r="156" spans="2:3" x14ac:dyDescent="0.25">
      <c r="B156" s="113"/>
      <c r="C156" s="113"/>
    </row>
    <row r="157" spans="2:3" x14ac:dyDescent="0.25">
      <c r="B157" s="113"/>
      <c r="C157" s="113"/>
    </row>
    <row r="158" spans="2:3" x14ac:dyDescent="0.25">
      <c r="B158" s="113"/>
      <c r="C158" s="113"/>
    </row>
    <row r="159" spans="2:3" x14ac:dyDescent="0.25">
      <c r="B159" s="113"/>
      <c r="C159" s="113"/>
    </row>
    <row r="160" spans="2:3" x14ac:dyDescent="0.25">
      <c r="B160" s="113"/>
      <c r="C160" s="113"/>
    </row>
    <row r="161" spans="2:3" x14ac:dyDescent="0.25">
      <c r="B161" s="113"/>
      <c r="C161" s="113"/>
    </row>
    <row r="162" spans="2:3" x14ac:dyDescent="0.25">
      <c r="B162" s="113"/>
      <c r="C162" s="113"/>
    </row>
    <row r="163" spans="2:3" x14ac:dyDescent="0.25">
      <c r="B163" s="113"/>
      <c r="C163" s="113"/>
    </row>
    <row r="164" spans="2:3" x14ac:dyDescent="0.25">
      <c r="B164" s="113"/>
      <c r="C164" s="113"/>
    </row>
    <row r="165" spans="2:3" x14ac:dyDescent="0.25">
      <c r="B165" s="113"/>
      <c r="C165" s="113"/>
    </row>
    <row r="166" spans="2:3" x14ac:dyDescent="0.25">
      <c r="B166" s="113"/>
      <c r="C166" s="113"/>
    </row>
    <row r="167" spans="2:3" x14ac:dyDescent="0.25">
      <c r="B167" s="113"/>
      <c r="C167" s="113"/>
    </row>
    <row r="168" spans="2:3" x14ac:dyDescent="0.25">
      <c r="B168" s="113"/>
      <c r="C168" s="113"/>
    </row>
    <row r="169" spans="2:3" x14ac:dyDescent="0.25">
      <c r="B169" s="113"/>
      <c r="C169" s="113"/>
    </row>
    <row r="170" spans="2:3" x14ac:dyDescent="0.25">
      <c r="B170" s="113"/>
      <c r="C170" s="113"/>
    </row>
    <row r="171" spans="2:3" x14ac:dyDescent="0.25">
      <c r="B171" s="113"/>
      <c r="C171" s="113"/>
    </row>
    <row r="172" spans="2:3" x14ac:dyDescent="0.25">
      <c r="B172" s="113"/>
      <c r="C172" s="113"/>
    </row>
    <row r="173" spans="2:3" x14ac:dyDescent="0.25">
      <c r="B173" s="113"/>
      <c r="C173" s="113"/>
    </row>
    <row r="174" spans="2:3" x14ac:dyDescent="0.25">
      <c r="B174" s="113"/>
      <c r="C174" s="113"/>
    </row>
    <row r="175" spans="2:3" x14ac:dyDescent="0.25">
      <c r="B175" s="113"/>
      <c r="C175" s="113"/>
    </row>
    <row r="176" spans="2:3" x14ac:dyDescent="0.25">
      <c r="B176" s="113"/>
      <c r="C176" s="113"/>
    </row>
    <row r="177" spans="2:3" x14ac:dyDescent="0.25">
      <c r="B177" s="113"/>
      <c r="C177" s="113"/>
    </row>
    <row r="178" spans="2:3" x14ac:dyDescent="0.25">
      <c r="B178" s="113"/>
      <c r="C178" s="113"/>
    </row>
    <row r="179" spans="2:3" x14ac:dyDescent="0.25">
      <c r="B179" s="113"/>
      <c r="C179" s="113"/>
    </row>
    <row r="180" spans="2:3" x14ac:dyDescent="0.25">
      <c r="B180" s="113"/>
      <c r="C180" s="113"/>
    </row>
    <row r="181" spans="2:3" x14ac:dyDescent="0.25">
      <c r="B181" s="113"/>
      <c r="C181" s="113"/>
    </row>
    <row r="182" spans="2:3" x14ac:dyDescent="0.25">
      <c r="B182" s="113"/>
      <c r="C182" s="113"/>
    </row>
    <row r="183" spans="2:3" x14ac:dyDescent="0.25">
      <c r="B183" s="113"/>
      <c r="C183" s="113"/>
    </row>
    <row r="184" spans="2:3" x14ac:dyDescent="0.25">
      <c r="B184" s="113"/>
      <c r="C184" s="113"/>
    </row>
    <row r="185" spans="2:3" x14ac:dyDescent="0.25">
      <c r="B185" s="113"/>
      <c r="C185" s="113"/>
    </row>
    <row r="186" spans="2:3" x14ac:dyDescent="0.25">
      <c r="B186" s="113"/>
      <c r="C186" s="113"/>
    </row>
    <row r="187" spans="2:3" x14ac:dyDescent="0.25">
      <c r="B187" s="113"/>
      <c r="C187" s="113"/>
    </row>
    <row r="188" spans="2:3" x14ac:dyDescent="0.25">
      <c r="B188" s="113"/>
      <c r="C188" s="113"/>
    </row>
    <row r="189" spans="2:3" x14ac:dyDescent="0.25">
      <c r="B189" s="113"/>
      <c r="C189" s="113"/>
    </row>
    <row r="190" spans="2:3" x14ac:dyDescent="0.25">
      <c r="B190" s="113"/>
      <c r="C190" s="113"/>
    </row>
    <row r="191" spans="2:3" x14ac:dyDescent="0.25">
      <c r="B191" s="113"/>
      <c r="C191" s="113"/>
    </row>
    <row r="192" spans="2:3" x14ac:dyDescent="0.25">
      <c r="B192" s="113"/>
      <c r="C192" s="113"/>
    </row>
    <row r="193" spans="2:3" x14ac:dyDescent="0.25">
      <c r="B193" s="113"/>
      <c r="C193" s="113"/>
    </row>
    <row r="194" spans="2:3" x14ac:dyDescent="0.25">
      <c r="B194" s="113"/>
      <c r="C194" s="113"/>
    </row>
    <row r="195" spans="2:3" x14ac:dyDescent="0.25">
      <c r="B195" s="113"/>
      <c r="C195" s="113"/>
    </row>
    <row r="196" spans="2:3" x14ac:dyDescent="0.25">
      <c r="B196" s="113"/>
      <c r="C196" s="113"/>
    </row>
    <row r="197" spans="2:3" x14ac:dyDescent="0.25">
      <c r="B197" s="113"/>
      <c r="C197" s="113"/>
    </row>
    <row r="198" spans="2:3" x14ac:dyDescent="0.25">
      <c r="B198" s="113"/>
      <c r="C198" s="113"/>
    </row>
    <row r="199" spans="2:3" x14ac:dyDescent="0.25">
      <c r="B199" s="113"/>
      <c r="C199" s="113"/>
    </row>
    <row r="200" spans="2:3" x14ac:dyDescent="0.25">
      <c r="B200" s="113"/>
      <c r="C200" s="113"/>
    </row>
    <row r="201" spans="2:3" x14ac:dyDescent="0.25">
      <c r="B201" s="113"/>
      <c r="C201" s="113"/>
    </row>
    <row r="202" spans="2:3" x14ac:dyDescent="0.25">
      <c r="B202" s="113"/>
      <c r="C202" s="113"/>
    </row>
    <row r="203" spans="2:3" x14ac:dyDescent="0.25">
      <c r="B203" s="113"/>
      <c r="C203" s="113"/>
    </row>
    <row r="204" spans="2:3" x14ac:dyDescent="0.25">
      <c r="B204" s="113"/>
      <c r="C204" s="113"/>
    </row>
    <row r="205" spans="2:3" x14ac:dyDescent="0.25">
      <c r="B205" s="113"/>
      <c r="C205" s="113"/>
    </row>
    <row r="206" spans="2:3" x14ac:dyDescent="0.25">
      <c r="B206" s="113"/>
      <c r="C206" s="113"/>
    </row>
    <row r="207" spans="2:3" x14ac:dyDescent="0.25">
      <c r="B207" s="113"/>
      <c r="C207" s="113"/>
    </row>
    <row r="208" spans="2:3" x14ac:dyDescent="0.25">
      <c r="B208" s="113"/>
      <c r="C208" s="113"/>
    </row>
    <row r="209" spans="2:3" x14ac:dyDescent="0.25">
      <c r="B209" s="113"/>
      <c r="C209" s="113"/>
    </row>
    <row r="210" spans="2:3" x14ac:dyDescent="0.25">
      <c r="B210" s="113"/>
      <c r="C210" s="113"/>
    </row>
    <row r="211" spans="2:3" x14ac:dyDescent="0.25">
      <c r="B211" s="113"/>
      <c r="C211" s="113"/>
    </row>
    <row r="212" spans="2:3" x14ac:dyDescent="0.25">
      <c r="B212" s="113"/>
      <c r="C212" s="113"/>
    </row>
    <row r="213" spans="2:3" x14ac:dyDescent="0.25">
      <c r="B213" s="113"/>
      <c r="C213" s="113"/>
    </row>
    <row r="214" spans="2:3" x14ac:dyDescent="0.25">
      <c r="B214" s="113"/>
      <c r="C214" s="113"/>
    </row>
    <row r="215" spans="2:3" x14ac:dyDescent="0.25">
      <c r="B215" s="113"/>
      <c r="C215" s="113"/>
    </row>
    <row r="216" spans="2:3" x14ac:dyDescent="0.25">
      <c r="B216" s="113"/>
      <c r="C216" s="113"/>
    </row>
    <row r="217" spans="2:3" x14ac:dyDescent="0.25">
      <c r="B217" s="113"/>
      <c r="C217" s="113"/>
    </row>
    <row r="218" spans="2:3" x14ac:dyDescent="0.25">
      <c r="B218" s="113"/>
      <c r="C218" s="113"/>
    </row>
    <row r="219" spans="2:3" x14ac:dyDescent="0.25">
      <c r="B219" s="113"/>
      <c r="C219" s="113"/>
    </row>
    <row r="220" spans="2:3" x14ac:dyDescent="0.25">
      <c r="B220" s="113"/>
      <c r="C220" s="113"/>
    </row>
    <row r="221" spans="2:3" x14ac:dyDescent="0.25">
      <c r="B221" s="113"/>
      <c r="C221" s="113"/>
    </row>
    <row r="222" spans="2:3" x14ac:dyDescent="0.25">
      <c r="B222" s="113"/>
      <c r="C222" s="113"/>
    </row>
    <row r="223" spans="2:3" x14ac:dyDescent="0.25">
      <c r="B223" s="113"/>
      <c r="C223" s="113"/>
    </row>
    <row r="224" spans="2:3" x14ac:dyDescent="0.25">
      <c r="B224" s="113"/>
      <c r="C224" s="113"/>
    </row>
    <row r="225" spans="2:3" x14ac:dyDescent="0.25">
      <c r="B225" s="113"/>
      <c r="C225" s="113"/>
    </row>
    <row r="226" spans="2:3" x14ac:dyDescent="0.25">
      <c r="B226" s="113"/>
      <c r="C226" s="113"/>
    </row>
    <row r="227" spans="2:3" x14ac:dyDescent="0.25">
      <c r="B227" s="113"/>
      <c r="C227" s="113"/>
    </row>
    <row r="228" spans="2:3" x14ac:dyDescent="0.25">
      <c r="B228" s="113"/>
      <c r="C228" s="113"/>
    </row>
    <row r="229" spans="2:3" x14ac:dyDescent="0.25">
      <c r="B229" s="113"/>
      <c r="C229" s="113"/>
    </row>
    <row r="230" spans="2:3" x14ac:dyDescent="0.25">
      <c r="B230" s="113"/>
      <c r="C230" s="113"/>
    </row>
    <row r="231" spans="2:3" x14ac:dyDescent="0.25">
      <c r="B231" s="113"/>
      <c r="C231" s="113"/>
    </row>
    <row r="232" spans="2:3" x14ac:dyDescent="0.25">
      <c r="B232" s="113"/>
      <c r="C232" s="113"/>
    </row>
    <row r="233" spans="2:3" x14ac:dyDescent="0.25">
      <c r="B233" s="113"/>
      <c r="C233" s="113"/>
    </row>
    <row r="234" spans="2:3" x14ac:dyDescent="0.25">
      <c r="B234" s="113"/>
      <c r="C234" s="113"/>
    </row>
    <row r="235" spans="2:3" x14ac:dyDescent="0.25">
      <c r="B235" s="113"/>
      <c r="C235" s="113"/>
    </row>
    <row r="236" spans="2:3" x14ac:dyDescent="0.25">
      <c r="B236" s="113"/>
      <c r="C236" s="113"/>
    </row>
    <row r="237" spans="2:3" x14ac:dyDescent="0.25">
      <c r="B237" s="113"/>
      <c r="C237" s="113"/>
    </row>
    <row r="238" spans="2:3" x14ac:dyDescent="0.25">
      <c r="B238" s="113"/>
      <c r="C238" s="113"/>
    </row>
    <row r="239" spans="2:3" x14ac:dyDescent="0.25">
      <c r="B239" s="113"/>
      <c r="C239" s="113"/>
    </row>
    <row r="240" spans="2:3" x14ac:dyDescent="0.25">
      <c r="B240" s="113"/>
      <c r="C240" s="113"/>
    </row>
    <row r="241" spans="2:3" x14ac:dyDescent="0.25">
      <c r="B241" s="113"/>
      <c r="C241" s="113"/>
    </row>
    <row r="242" spans="2:3" x14ac:dyDescent="0.25">
      <c r="B242" s="113"/>
      <c r="C242" s="113"/>
    </row>
    <row r="243" spans="2:3" x14ac:dyDescent="0.25">
      <c r="B243" s="113"/>
      <c r="C243" s="113"/>
    </row>
    <row r="244" spans="2:3" x14ac:dyDescent="0.25">
      <c r="B244" s="113"/>
      <c r="C244" s="113"/>
    </row>
    <row r="245" spans="2:3" x14ac:dyDescent="0.25">
      <c r="B245" s="113"/>
      <c r="C245" s="113"/>
    </row>
    <row r="246" spans="2:3" x14ac:dyDescent="0.25">
      <c r="B246" s="113"/>
      <c r="C246" s="113"/>
    </row>
    <row r="247" spans="2:3" x14ac:dyDescent="0.25">
      <c r="B247" s="113"/>
      <c r="C247" s="113"/>
    </row>
    <row r="248" spans="2:3" x14ac:dyDescent="0.25">
      <c r="B248" s="113"/>
      <c r="C248" s="113"/>
    </row>
    <row r="249" spans="2:3" x14ac:dyDescent="0.25">
      <c r="B249" s="113"/>
      <c r="C249" s="113"/>
    </row>
    <row r="250" spans="2:3" x14ac:dyDescent="0.25">
      <c r="B250" s="113"/>
      <c r="C250" s="113"/>
    </row>
    <row r="251" spans="2:3" x14ac:dyDescent="0.25">
      <c r="B251" s="113"/>
      <c r="C251" s="113"/>
    </row>
    <row r="252" spans="2:3" x14ac:dyDescent="0.25">
      <c r="B252" s="113"/>
      <c r="C252" s="113"/>
    </row>
    <row r="253" spans="2:3" x14ac:dyDescent="0.25">
      <c r="B253" s="113"/>
      <c r="C253" s="113"/>
    </row>
    <row r="254" spans="2:3" x14ac:dyDescent="0.25">
      <c r="B254" s="113"/>
      <c r="C254" s="113"/>
    </row>
    <row r="255" spans="2:3" x14ac:dyDescent="0.25">
      <c r="B255" s="113"/>
      <c r="C255" s="113"/>
    </row>
    <row r="256" spans="2:3" x14ac:dyDescent="0.25">
      <c r="B256" s="113"/>
      <c r="C256" s="113"/>
    </row>
    <row r="257" spans="2:3" x14ac:dyDescent="0.25">
      <c r="B257" s="113"/>
      <c r="C257" s="113"/>
    </row>
    <row r="258" spans="2:3" x14ac:dyDescent="0.25">
      <c r="B258" s="113"/>
      <c r="C258" s="113"/>
    </row>
    <row r="259" spans="2:3" x14ac:dyDescent="0.25">
      <c r="B259" s="113"/>
      <c r="C259" s="113"/>
    </row>
    <row r="260" spans="2:3" x14ac:dyDescent="0.25">
      <c r="B260" s="113"/>
      <c r="C260" s="113"/>
    </row>
    <row r="261" spans="2:3" x14ac:dyDescent="0.25">
      <c r="B261" s="113"/>
      <c r="C261" s="113"/>
    </row>
    <row r="262" spans="2:3" x14ac:dyDescent="0.25">
      <c r="B262" s="113"/>
      <c r="C262" s="113"/>
    </row>
    <row r="263" spans="2:3" x14ac:dyDescent="0.25">
      <c r="B263" s="113"/>
      <c r="C263" s="113"/>
    </row>
    <row r="264" spans="2:3" x14ac:dyDescent="0.25">
      <c r="B264" s="113"/>
      <c r="C264" s="113"/>
    </row>
    <row r="265" spans="2:3" x14ac:dyDescent="0.25">
      <c r="B265" s="113"/>
      <c r="C265" s="113"/>
    </row>
    <row r="266" spans="2:3" x14ac:dyDescent="0.25">
      <c r="B266" s="113"/>
      <c r="C266" s="113"/>
    </row>
    <row r="267" spans="2:3" x14ac:dyDescent="0.25">
      <c r="B267" s="113"/>
      <c r="C267" s="113"/>
    </row>
    <row r="268" spans="2:3" x14ac:dyDescent="0.25">
      <c r="B268" s="113"/>
      <c r="C268" s="113"/>
    </row>
    <row r="269" spans="2:3" x14ac:dyDescent="0.25">
      <c r="B269" s="113"/>
      <c r="C269" s="113"/>
    </row>
    <row r="270" spans="2:3" x14ac:dyDescent="0.25">
      <c r="B270" s="113"/>
      <c r="C270" s="113"/>
    </row>
    <row r="271" spans="2:3" x14ac:dyDescent="0.25">
      <c r="B271" s="113"/>
      <c r="C271" s="113"/>
    </row>
    <row r="272" spans="2:3" x14ac:dyDescent="0.25">
      <c r="B272" s="113"/>
      <c r="C272" s="113"/>
    </row>
    <row r="273" spans="2:3" x14ac:dyDescent="0.25">
      <c r="B273" s="113"/>
      <c r="C273" s="113"/>
    </row>
    <row r="274" spans="2:3" x14ac:dyDescent="0.25">
      <c r="B274" s="113"/>
      <c r="C274" s="113"/>
    </row>
    <row r="275" spans="2:3" x14ac:dyDescent="0.25">
      <c r="B275" s="113"/>
      <c r="C275" s="113"/>
    </row>
    <row r="276" spans="2:3" x14ac:dyDescent="0.25">
      <c r="B276" s="113"/>
      <c r="C276" s="113"/>
    </row>
    <row r="277" spans="2:3" x14ac:dyDescent="0.25">
      <c r="B277" s="113"/>
      <c r="C277" s="113"/>
    </row>
    <row r="278" spans="2:3" x14ac:dyDescent="0.25">
      <c r="B278" s="113"/>
      <c r="C278" s="113"/>
    </row>
    <row r="279" spans="2:3" x14ac:dyDescent="0.25">
      <c r="B279" s="113"/>
      <c r="C279" s="113"/>
    </row>
    <row r="280" spans="2:3" x14ac:dyDescent="0.25">
      <c r="B280" s="113"/>
      <c r="C280" s="113"/>
    </row>
    <row r="281" spans="2:3" x14ac:dyDescent="0.25">
      <c r="B281" s="113"/>
      <c r="C281" s="113"/>
    </row>
    <row r="282" spans="2:3" x14ac:dyDescent="0.25">
      <c r="B282" s="113"/>
      <c r="C282" s="113"/>
    </row>
    <row r="283" spans="2:3" x14ac:dyDescent="0.25">
      <c r="B283" s="113"/>
      <c r="C283" s="113"/>
    </row>
    <row r="284" spans="2:3" x14ac:dyDescent="0.25">
      <c r="B284" s="113"/>
      <c r="C284" s="113"/>
    </row>
    <row r="285" spans="2:3" x14ac:dyDescent="0.25">
      <c r="B285" s="113"/>
      <c r="C285" s="113"/>
    </row>
    <row r="286" spans="2:3" x14ac:dyDescent="0.25">
      <c r="B286" s="113"/>
      <c r="C286" s="113"/>
    </row>
    <row r="287" spans="2:3" x14ac:dyDescent="0.25">
      <c r="B287" s="113"/>
      <c r="C287" s="113"/>
    </row>
    <row r="288" spans="2:3" x14ac:dyDescent="0.25">
      <c r="B288" s="113"/>
      <c r="C288" s="113"/>
    </row>
    <row r="289" spans="2:3" x14ac:dyDescent="0.25">
      <c r="B289" s="113"/>
      <c r="C289" s="113"/>
    </row>
    <row r="290" spans="2:3" x14ac:dyDescent="0.25">
      <c r="B290" s="113"/>
      <c r="C290" s="113"/>
    </row>
    <row r="291" spans="2:3" x14ac:dyDescent="0.25">
      <c r="B291" s="113"/>
      <c r="C291" s="113"/>
    </row>
    <row r="292" spans="2:3" x14ac:dyDescent="0.25">
      <c r="B292" s="113"/>
      <c r="C292" s="113"/>
    </row>
    <row r="293" spans="2:3" x14ac:dyDescent="0.25">
      <c r="B293" s="113"/>
      <c r="C293" s="113"/>
    </row>
    <row r="294" spans="2:3" x14ac:dyDescent="0.25">
      <c r="B294" s="113"/>
      <c r="C294" s="113"/>
    </row>
    <row r="295" spans="2:3" x14ac:dyDescent="0.25">
      <c r="B295" s="113"/>
      <c r="C295" s="113"/>
    </row>
    <row r="296" spans="2:3" x14ac:dyDescent="0.25">
      <c r="B296" s="113"/>
      <c r="C296" s="113"/>
    </row>
    <row r="297" spans="2:3" x14ac:dyDescent="0.25">
      <c r="B297" s="113"/>
      <c r="C297" s="113"/>
    </row>
    <row r="298" spans="2:3" x14ac:dyDescent="0.25">
      <c r="B298" s="113"/>
      <c r="C298" s="113"/>
    </row>
    <row r="299" spans="2:3" x14ac:dyDescent="0.25">
      <c r="B299" s="113"/>
      <c r="C299" s="113"/>
    </row>
    <row r="300" spans="2:3" x14ac:dyDescent="0.25">
      <c r="B300" s="113"/>
      <c r="C300" s="113"/>
    </row>
    <row r="301" spans="2:3" x14ac:dyDescent="0.25">
      <c r="B301" s="113"/>
      <c r="C301" s="113"/>
    </row>
    <row r="302" spans="2:3" x14ac:dyDescent="0.25">
      <c r="B302" s="113"/>
      <c r="C302" s="113"/>
    </row>
    <row r="303" spans="2:3" x14ac:dyDescent="0.25">
      <c r="B303" s="113"/>
      <c r="C303" s="113"/>
    </row>
    <row r="304" spans="2:3" x14ac:dyDescent="0.25">
      <c r="B304" s="113"/>
      <c r="C304" s="113"/>
    </row>
    <row r="305" spans="2:3" x14ac:dyDescent="0.25">
      <c r="B305" s="113"/>
      <c r="C305" s="113"/>
    </row>
    <row r="306" spans="2:3" x14ac:dyDescent="0.25">
      <c r="B306" s="113"/>
      <c r="C306" s="113"/>
    </row>
    <row r="307" spans="2:3" x14ac:dyDescent="0.25">
      <c r="B307" s="113"/>
      <c r="C307" s="113"/>
    </row>
    <row r="308" spans="2:3" x14ac:dyDescent="0.25">
      <c r="B308" s="113"/>
      <c r="C308" s="113"/>
    </row>
    <row r="309" spans="2:3" x14ac:dyDescent="0.25">
      <c r="B309" s="113"/>
      <c r="C309" s="113"/>
    </row>
    <row r="310" spans="2:3" x14ac:dyDescent="0.25">
      <c r="B310" s="113"/>
      <c r="C310" s="113"/>
    </row>
    <row r="311" spans="2:3" x14ac:dyDescent="0.25">
      <c r="B311" s="113"/>
      <c r="C311" s="113"/>
    </row>
    <row r="312" spans="2:3" x14ac:dyDescent="0.25">
      <c r="B312" s="113"/>
      <c r="C312" s="113"/>
    </row>
    <row r="313" spans="2:3" x14ac:dyDescent="0.25">
      <c r="B313" s="113"/>
      <c r="C313" s="113"/>
    </row>
    <row r="314" spans="2:3" x14ac:dyDescent="0.25">
      <c r="B314" s="113"/>
      <c r="C314" s="113"/>
    </row>
    <row r="315" spans="2:3" x14ac:dyDescent="0.25">
      <c r="B315" s="113"/>
      <c r="C315" s="113"/>
    </row>
    <row r="316" spans="2:3" x14ac:dyDescent="0.25">
      <c r="B316" s="113"/>
      <c r="C316" s="113"/>
    </row>
    <row r="317" spans="2:3" x14ac:dyDescent="0.25">
      <c r="B317" s="113"/>
      <c r="C317" s="113"/>
    </row>
    <row r="318" spans="2:3" x14ac:dyDescent="0.25">
      <c r="B318" s="113"/>
      <c r="C318" s="113"/>
    </row>
    <row r="319" spans="2:3" x14ac:dyDescent="0.25">
      <c r="B319" s="113"/>
      <c r="C319" s="113"/>
    </row>
    <row r="320" spans="2:3" x14ac:dyDescent="0.25">
      <c r="B320" s="113"/>
      <c r="C320" s="113"/>
    </row>
    <row r="321" spans="2:3" x14ac:dyDescent="0.25">
      <c r="B321" s="113"/>
      <c r="C321" s="113"/>
    </row>
    <row r="322" spans="2:3" x14ac:dyDescent="0.25">
      <c r="B322" s="113"/>
      <c r="C322" s="113"/>
    </row>
    <row r="323" spans="2:3" x14ac:dyDescent="0.25">
      <c r="B323" s="113"/>
      <c r="C323" s="113"/>
    </row>
    <row r="324" spans="2:3" x14ac:dyDescent="0.25">
      <c r="B324" s="113"/>
      <c r="C324" s="113"/>
    </row>
    <row r="325" spans="2:3" x14ac:dyDescent="0.25">
      <c r="B325" s="113"/>
      <c r="C325" s="113"/>
    </row>
    <row r="326" spans="2:3" x14ac:dyDescent="0.25">
      <c r="B326" s="113"/>
      <c r="C326" s="113"/>
    </row>
    <row r="327" spans="2:3" x14ac:dyDescent="0.25">
      <c r="B327" s="113"/>
      <c r="C327" s="113"/>
    </row>
    <row r="328" spans="2:3" x14ac:dyDescent="0.25">
      <c r="B328" s="113"/>
      <c r="C328" s="113"/>
    </row>
    <row r="329" spans="2:3" x14ac:dyDescent="0.25">
      <c r="B329" s="113"/>
      <c r="C329" s="113"/>
    </row>
    <row r="330" spans="2:3" x14ac:dyDescent="0.25">
      <c r="B330" s="113"/>
      <c r="C330" s="113"/>
    </row>
    <row r="331" spans="2:3" x14ac:dyDescent="0.25">
      <c r="B331" s="113"/>
      <c r="C331" s="113"/>
    </row>
    <row r="332" spans="2:3" x14ac:dyDescent="0.25">
      <c r="B332" s="113"/>
      <c r="C332" s="113"/>
    </row>
    <row r="333" spans="2:3" x14ac:dyDescent="0.25">
      <c r="B333" s="113"/>
      <c r="C333" s="113"/>
    </row>
    <row r="334" spans="2:3" x14ac:dyDescent="0.25">
      <c r="B334" s="113"/>
      <c r="C334" s="113"/>
    </row>
    <row r="335" spans="2:3" x14ac:dyDescent="0.25">
      <c r="B335" s="113"/>
      <c r="C335" s="113"/>
    </row>
    <row r="336" spans="2:3" x14ac:dyDescent="0.25">
      <c r="B336" s="113"/>
      <c r="C336" s="113"/>
    </row>
    <row r="337" spans="2:3" x14ac:dyDescent="0.25">
      <c r="B337" s="113"/>
      <c r="C337" s="113"/>
    </row>
    <row r="338" spans="2:3" x14ac:dyDescent="0.25">
      <c r="B338" s="113"/>
      <c r="C338" s="113"/>
    </row>
    <row r="339" spans="2:3" x14ac:dyDescent="0.25">
      <c r="B339" s="113"/>
      <c r="C339" s="113"/>
    </row>
    <row r="340" spans="2:3" x14ac:dyDescent="0.25">
      <c r="B340" s="113"/>
      <c r="C340" s="113"/>
    </row>
    <row r="341" spans="2:3" x14ac:dyDescent="0.25">
      <c r="B341" s="113"/>
      <c r="C341" s="113"/>
    </row>
    <row r="342" spans="2:3" x14ac:dyDescent="0.25">
      <c r="B342" s="113"/>
      <c r="C342" s="113"/>
    </row>
    <row r="343" spans="2:3" x14ac:dyDescent="0.25">
      <c r="B343" s="113"/>
      <c r="C343" s="113"/>
    </row>
    <row r="344" spans="2:3" x14ac:dyDescent="0.25">
      <c r="B344" s="113"/>
      <c r="C344" s="113"/>
    </row>
    <row r="345" spans="2:3" x14ac:dyDescent="0.25">
      <c r="B345" s="113"/>
      <c r="C345" s="113"/>
    </row>
    <row r="346" spans="2:3" x14ac:dyDescent="0.25">
      <c r="B346" s="113"/>
      <c r="C346" s="113"/>
    </row>
    <row r="347" spans="2:3" x14ac:dyDescent="0.25">
      <c r="B347" s="113"/>
      <c r="C347" s="113"/>
    </row>
    <row r="348" spans="2:3" x14ac:dyDescent="0.25">
      <c r="B348" s="113"/>
      <c r="C348" s="113"/>
    </row>
    <row r="349" spans="2:3" x14ac:dyDescent="0.25">
      <c r="B349" s="113"/>
      <c r="C349" s="113"/>
    </row>
    <row r="350" spans="2:3" x14ac:dyDescent="0.25">
      <c r="B350" s="113"/>
      <c r="C350" s="113"/>
    </row>
    <row r="351" spans="2:3" x14ac:dyDescent="0.25">
      <c r="B351" s="113"/>
      <c r="C351" s="113"/>
    </row>
    <row r="352" spans="2:3" x14ac:dyDescent="0.25">
      <c r="B352" s="113"/>
      <c r="C352" s="113"/>
    </row>
    <row r="353" spans="2:3" x14ac:dyDescent="0.25">
      <c r="B353" s="113"/>
      <c r="C353" s="113"/>
    </row>
    <row r="354" spans="2:3" x14ac:dyDescent="0.25">
      <c r="B354" s="113"/>
      <c r="C354" s="113"/>
    </row>
    <row r="355" spans="2:3" x14ac:dyDescent="0.25">
      <c r="B355" s="113"/>
      <c r="C355" s="113"/>
    </row>
    <row r="356" spans="2:3" x14ac:dyDescent="0.25">
      <c r="B356" s="113"/>
      <c r="C356" s="113"/>
    </row>
    <row r="357" spans="2:3" x14ac:dyDescent="0.25">
      <c r="B357" s="113"/>
      <c r="C357" s="113"/>
    </row>
    <row r="358" spans="2:3" x14ac:dyDescent="0.25">
      <c r="B358" s="113"/>
      <c r="C358" s="113"/>
    </row>
    <row r="359" spans="2:3" x14ac:dyDescent="0.25">
      <c r="B359" s="113"/>
      <c r="C359" s="113"/>
    </row>
    <row r="360" spans="2:3" x14ac:dyDescent="0.25">
      <c r="B360" s="113"/>
      <c r="C360" s="113"/>
    </row>
    <row r="361" spans="2:3" x14ac:dyDescent="0.25">
      <c r="B361" s="113"/>
      <c r="C361" s="113"/>
    </row>
    <row r="362" spans="2:3" x14ac:dyDescent="0.25">
      <c r="B362" s="113"/>
      <c r="C362" s="113"/>
    </row>
    <row r="363" spans="2:3" x14ac:dyDescent="0.25">
      <c r="B363" s="113"/>
      <c r="C363" s="113"/>
    </row>
    <row r="364" spans="2:3" x14ac:dyDescent="0.25">
      <c r="B364" s="113"/>
      <c r="C364" s="113"/>
    </row>
    <row r="365" spans="2:3" x14ac:dyDescent="0.25">
      <c r="B365" s="113"/>
      <c r="C365" s="113"/>
    </row>
    <row r="366" spans="2:3" x14ac:dyDescent="0.25">
      <c r="B366" s="113"/>
      <c r="C366" s="113"/>
    </row>
    <row r="367" spans="2:3" x14ac:dyDescent="0.25">
      <c r="B367" s="113"/>
      <c r="C367" s="113"/>
    </row>
    <row r="368" spans="2:3" x14ac:dyDescent="0.25">
      <c r="B368" s="113"/>
      <c r="C368" s="113"/>
    </row>
    <row r="369" spans="2:3" x14ac:dyDescent="0.25">
      <c r="B369" s="113"/>
      <c r="C369" s="113"/>
    </row>
    <row r="370" spans="2:3" x14ac:dyDescent="0.25">
      <c r="B370" s="113"/>
      <c r="C370" s="113"/>
    </row>
    <row r="371" spans="2:3" x14ac:dyDescent="0.25">
      <c r="B371" s="113"/>
      <c r="C371" s="113"/>
    </row>
    <row r="372" spans="2:3" x14ac:dyDescent="0.25">
      <c r="B372" s="113"/>
      <c r="C372" s="113"/>
    </row>
    <row r="373" spans="2:3" x14ac:dyDescent="0.25">
      <c r="B373" s="113"/>
      <c r="C373" s="113"/>
    </row>
    <row r="374" spans="2:3" x14ac:dyDescent="0.25">
      <c r="B374" s="113"/>
      <c r="C374" s="113"/>
    </row>
    <row r="375" spans="2:3" x14ac:dyDescent="0.25">
      <c r="B375" s="113"/>
      <c r="C375" s="113"/>
    </row>
    <row r="376" spans="2:3" x14ac:dyDescent="0.25">
      <c r="B376" s="113"/>
      <c r="C376" s="113"/>
    </row>
    <row r="377" spans="2:3" x14ac:dyDescent="0.25">
      <c r="B377" s="113"/>
      <c r="C377" s="113"/>
    </row>
    <row r="378" spans="2:3" x14ac:dyDescent="0.25">
      <c r="B378" s="113"/>
      <c r="C378" s="113"/>
    </row>
    <row r="379" spans="2:3" x14ac:dyDescent="0.25">
      <c r="B379" s="113"/>
      <c r="C379" s="113"/>
    </row>
    <row r="380" spans="2:3" x14ac:dyDescent="0.25">
      <c r="B380" s="113"/>
      <c r="C380" s="113"/>
    </row>
    <row r="381" spans="2:3" x14ac:dyDescent="0.25">
      <c r="B381" s="113"/>
      <c r="C381" s="113"/>
    </row>
    <row r="382" spans="2:3" x14ac:dyDescent="0.25">
      <c r="B382" s="113"/>
      <c r="C382" s="113"/>
    </row>
    <row r="383" spans="2:3" x14ac:dyDescent="0.25">
      <c r="B383" s="113"/>
      <c r="C383" s="113"/>
    </row>
    <row r="384" spans="2:3" x14ac:dyDescent="0.25">
      <c r="B384" s="113"/>
      <c r="C384" s="113"/>
    </row>
    <row r="385" spans="2:3" x14ac:dyDescent="0.25">
      <c r="B385" s="113"/>
      <c r="C385" s="113"/>
    </row>
    <row r="386" spans="2:3" x14ac:dyDescent="0.25">
      <c r="B386" s="113"/>
      <c r="C386" s="113"/>
    </row>
    <row r="387" spans="2:3" x14ac:dyDescent="0.25">
      <c r="B387" s="113"/>
      <c r="C387" s="113"/>
    </row>
    <row r="388" spans="2:3" x14ac:dyDescent="0.25">
      <c r="B388" s="113"/>
      <c r="C388" s="113"/>
    </row>
    <row r="389" spans="2:3" x14ac:dyDescent="0.25">
      <c r="B389" s="113"/>
      <c r="C389" s="113"/>
    </row>
    <row r="390" spans="2:3" x14ac:dyDescent="0.25">
      <c r="B390" s="113"/>
      <c r="C390" s="113"/>
    </row>
    <row r="391" spans="2:3" x14ac:dyDescent="0.25">
      <c r="B391" s="113"/>
      <c r="C391" s="113"/>
    </row>
    <row r="392" spans="2:3" x14ac:dyDescent="0.25">
      <c r="B392" s="113"/>
      <c r="C392" s="113"/>
    </row>
    <row r="393" spans="2:3" x14ac:dyDescent="0.25">
      <c r="B393" s="113"/>
      <c r="C393" s="113"/>
    </row>
    <row r="394" spans="2:3" x14ac:dyDescent="0.25">
      <c r="B394" s="113"/>
      <c r="C394" s="113"/>
    </row>
    <row r="395" spans="2:3" x14ac:dyDescent="0.25">
      <c r="B395" s="113"/>
      <c r="C395" s="113"/>
    </row>
    <row r="396" spans="2:3" x14ac:dyDescent="0.25">
      <c r="B396" s="113"/>
      <c r="C396" s="113"/>
    </row>
    <row r="397" spans="2:3" x14ac:dyDescent="0.25">
      <c r="B397" s="113"/>
      <c r="C397" s="113"/>
    </row>
    <row r="398" spans="2:3" x14ac:dyDescent="0.25">
      <c r="B398" s="113"/>
      <c r="C398" s="113"/>
    </row>
    <row r="399" spans="2:3" x14ac:dyDescent="0.25">
      <c r="B399" s="113"/>
      <c r="C399" s="113"/>
    </row>
    <row r="400" spans="2:3" x14ac:dyDescent="0.25">
      <c r="B400" s="113"/>
      <c r="C400" s="113"/>
    </row>
    <row r="401" spans="2:3" x14ac:dyDescent="0.25">
      <c r="B401" s="113"/>
      <c r="C401" s="113"/>
    </row>
    <row r="402" spans="2:3" x14ac:dyDescent="0.25">
      <c r="B402" s="113"/>
      <c r="C402" s="113"/>
    </row>
    <row r="403" spans="2:3" x14ac:dyDescent="0.25">
      <c r="B403" s="113"/>
      <c r="C403" s="113"/>
    </row>
    <row r="404" spans="2:3" x14ac:dyDescent="0.25">
      <c r="B404" s="113"/>
      <c r="C404" s="113"/>
    </row>
    <row r="405" spans="2:3" x14ac:dyDescent="0.25">
      <c r="B405" s="113"/>
      <c r="C405" s="113"/>
    </row>
    <row r="406" spans="2:3" x14ac:dyDescent="0.25">
      <c r="B406" s="113"/>
      <c r="C406" s="113"/>
    </row>
    <row r="407" spans="2:3" x14ac:dyDescent="0.25">
      <c r="B407" s="113"/>
      <c r="C407" s="113"/>
    </row>
    <row r="408" spans="2:3" x14ac:dyDescent="0.25">
      <c r="B408" s="113"/>
      <c r="C408" s="113"/>
    </row>
    <row r="409" spans="2:3" x14ac:dyDescent="0.25">
      <c r="B409" s="113"/>
      <c r="C409" s="113"/>
    </row>
    <row r="410" spans="2:3" x14ac:dyDescent="0.25">
      <c r="B410" s="113"/>
      <c r="C410" s="113"/>
    </row>
    <row r="411" spans="2:3" x14ac:dyDescent="0.25">
      <c r="B411" s="113"/>
      <c r="C411" s="113"/>
    </row>
    <row r="412" spans="2:3" x14ac:dyDescent="0.25">
      <c r="B412" s="113"/>
      <c r="C412" s="113"/>
    </row>
    <row r="413" spans="2:3" x14ac:dyDescent="0.25">
      <c r="B413" s="113"/>
      <c r="C413" s="113"/>
    </row>
    <row r="414" spans="2:3" x14ac:dyDescent="0.25">
      <c r="B414" s="113"/>
      <c r="C414" s="113"/>
    </row>
    <row r="415" spans="2:3" x14ac:dyDescent="0.25">
      <c r="B415" s="113"/>
      <c r="C415" s="113"/>
    </row>
    <row r="416" spans="2:3" x14ac:dyDescent="0.25">
      <c r="B416" s="113"/>
      <c r="C416" s="113"/>
    </row>
    <row r="417" spans="2:3" x14ac:dyDescent="0.25">
      <c r="B417" s="113"/>
      <c r="C417" s="113"/>
    </row>
    <row r="418" spans="2:3" x14ac:dyDescent="0.25">
      <c r="B418" s="113"/>
      <c r="C418" s="113"/>
    </row>
    <row r="419" spans="2:3" x14ac:dyDescent="0.25">
      <c r="B419" s="113"/>
      <c r="C419" s="113"/>
    </row>
    <row r="420" spans="2:3" x14ac:dyDescent="0.25">
      <c r="B420" s="113"/>
      <c r="C420" s="113"/>
    </row>
    <row r="421" spans="2:3" x14ac:dyDescent="0.25">
      <c r="B421" s="113"/>
      <c r="C421" s="113"/>
    </row>
    <row r="422" spans="2:3" x14ac:dyDescent="0.25">
      <c r="B422" s="113"/>
      <c r="C422" s="113"/>
    </row>
    <row r="423" spans="2:3" x14ac:dyDescent="0.25">
      <c r="B423" s="113"/>
      <c r="C423" s="113"/>
    </row>
    <row r="424" spans="2:3" x14ac:dyDescent="0.25">
      <c r="B424" s="113"/>
      <c r="C424" s="113"/>
    </row>
    <row r="425" spans="2:3" x14ac:dyDescent="0.25">
      <c r="B425" s="113"/>
      <c r="C425" s="113"/>
    </row>
    <row r="426" spans="2:3" x14ac:dyDescent="0.25">
      <c r="B426" s="113"/>
      <c r="C426" s="113"/>
    </row>
    <row r="427" spans="2:3" x14ac:dyDescent="0.25">
      <c r="B427" s="113"/>
      <c r="C427" s="113"/>
    </row>
    <row r="428" spans="2:3" x14ac:dyDescent="0.25">
      <c r="B428" s="113"/>
      <c r="C428" s="113"/>
    </row>
    <row r="429" spans="2:3" x14ac:dyDescent="0.25">
      <c r="B429" s="113"/>
      <c r="C429" s="113"/>
    </row>
    <row r="430" spans="2:3" x14ac:dyDescent="0.25">
      <c r="B430" s="113"/>
      <c r="C430" s="113"/>
    </row>
    <row r="431" spans="2:3" x14ac:dyDescent="0.25">
      <c r="B431" s="113"/>
      <c r="C431" s="113"/>
    </row>
    <row r="432" spans="2:3" x14ac:dyDescent="0.25">
      <c r="B432" s="113"/>
      <c r="C432" s="113"/>
    </row>
    <row r="433" spans="2:3" x14ac:dyDescent="0.25">
      <c r="B433" s="113"/>
      <c r="C433" s="113"/>
    </row>
    <row r="434" spans="2:3" x14ac:dyDescent="0.25">
      <c r="B434" s="113"/>
      <c r="C434" s="113"/>
    </row>
    <row r="435" spans="2:3" x14ac:dyDescent="0.25">
      <c r="B435" s="113"/>
      <c r="C435" s="113"/>
    </row>
    <row r="436" spans="2:3" x14ac:dyDescent="0.25">
      <c r="B436" s="113"/>
      <c r="C436" s="113"/>
    </row>
    <row r="437" spans="2:3" x14ac:dyDescent="0.25">
      <c r="B437" s="113"/>
      <c r="C437" s="113"/>
    </row>
    <row r="438" spans="2:3" x14ac:dyDescent="0.25">
      <c r="B438" s="113"/>
      <c r="C438" s="113"/>
    </row>
    <row r="439" spans="2:3" x14ac:dyDescent="0.25">
      <c r="B439" s="113"/>
      <c r="C439" s="113"/>
    </row>
    <row r="440" spans="2:3" x14ac:dyDescent="0.25">
      <c r="B440" s="113"/>
      <c r="C440" s="113"/>
    </row>
    <row r="441" spans="2:3" x14ac:dyDescent="0.25">
      <c r="B441" s="113"/>
      <c r="C441" s="113"/>
    </row>
    <row r="442" spans="2:3" x14ac:dyDescent="0.25">
      <c r="B442" s="113"/>
      <c r="C442" s="113"/>
    </row>
    <row r="443" spans="2:3" x14ac:dyDescent="0.25">
      <c r="B443" s="113"/>
      <c r="C443" s="113"/>
    </row>
    <row r="444" spans="2:3" x14ac:dyDescent="0.25">
      <c r="B444" s="113"/>
      <c r="C444" s="113"/>
    </row>
    <row r="445" spans="2:3" x14ac:dyDescent="0.25">
      <c r="B445" s="113"/>
      <c r="C445" s="113"/>
    </row>
    <row r="446" spans="2:3" x14ac:dyDescent="0.25">
      <c r="B446" s="113"/>
      <c r="C446" s="113"/>
    </row>
    <row r="447" spans="2:3" x14ac:dyDescent="0.25">
      <c r="B447" s="113"/>
      <c r="C447" s="113"/>
    </row>
    <row r="448" spans="2:3" x14ac:dyDescent="0.25">
      <c r="B448" s="113"/>
      <c r="C448" s="113"/>
    </row>
    <row r="449" spans="2:3" x14ac:dyDescent="0.25">
      <c r="B449" s="113"/>
      <c r="C449" s="113"/>
    </row>
    <row r="450" spans="2:3" x14ac:dyDescent="0.25">
      <c r="B450" s="113"/>
      <c r="C450" s="113"/>
    </row>
    <row r="451" spans="2:3" x14ac:dyDescent="0.25">
      <c r="B451" s="113"/>
      <c r="C451" s="113"/>
    </row>
    <row r="452" spans="2:3" x14ac:dyDescent="0.25">
      <c r="B452" s="113"/>
      <c r="C452" s="113"/>
    </row>
    <row r="453" spans="2:3" x14ac:dyDescent="0.25">
      <c r="B453" s="113"/>
      <c r="C453" s="113"/>
    </row>
    <row r="454" spans="2:3" x14ac:dyDescent="0.25">
      <c r="B454" s="113"/>
      <c r="C454" s="113"/>
    </row>
    <row r="455" spans="2:3" x14ac:dyDescent="0.25">
      <c r="B455" s="113"/>
      <c r="C455" s="113"/>
    </row>
    <row r="456" spans="2:3" x14ac:dyDescent="0.25">
      <c r="B456" s="113"/>
      <c r="C456" s="113"/>
    </row>
    <row r="457" spans="2:3" x14ac:dyDescent="0.25">
      <c r="B457" s="113"/>
      <c r="C457" s="113"/>
    </row>
    <row r="458" spans="2:3" x14ac:dyDescent="0.25">
      <c r="B458" s="113"/>
      <c r="C458" s="113"/>
    </row>
    <row r="459" spans="2:3" x14ac:dyDescent="0.25">
      <c r="B459" s="113"/>
      <c r="C459" s="113"/>
    </row>
    <row r="460" spans="2:3" x14ac:dyDescent="0.25">
      <c r="B460" s="113"/>
      <c r="C460" s="113"/>
    </row>
    <row r="461" spans="2:3" x14ac:dyDescent="0.25">
      <c r="B461" s="113"/>
      <c r="C461" s="113"/>
    </row>
    <row r="462" spans="2:3" x14ac:dyDescent="0.25">
      <c r="B462" s="113"/>
      <c r="C462" s="113"/>
    </row>
    <row r="463" spans="2:3" x14ac:dyDescent="0.25">
      <c r="B463" s="113"/>
      <c r="C463" s="113"/>
    </row>
    <row r="464" spans="2:3" x14ac:dyDescent="0.25">
      <c r="B464" s="113"/>
      <c r="C464" s="113"/>
    </row>
    <row r="465" spans="2:3" x14ac:dyDescent="0.25">
      <c r="B465" s="113"/>
      <c r="C465" s="113"/>
    </row>
    <row r="466" spans="2:3" x14ac:dyDescent="0.25">
      <c r="B466" s="113"/>
      <c r="C466" s="113"/>
    </row>
    <row r="467" spans="2:3" x14ac:dyDescent="0.25">
      <c r="B467" s="113"/>
      <c r="C467" s="113"/>
    </row>
    <row r="468" spans="2:3" x14ac:dyDescent="0.25">
      <c r="B468" s="113"/>
      <c r="C468" s="113"/>
    </row>
    <row r="469" spans="2:3" x14ac:dyDescent="0.25">
      <c r="B469" s="113"/>
      <c r="C469" s="113"/>
    </row>
    <row r="470" spans="2:3" x14ac:dyDescent="0.25">
      <c r="B470" s="113"/>
      <c r="C470" s="113"/>
    </row>
    <row r="471" spans="2:3" x14ac:dyDescent="0.25">
      <c r="B471" s="113"/>
      <c r="C471" s="113"/>
    </row>
    <row r="472" spans="2:3" x14ac:dyDescent="0.25">
      <c r="B472" s="113"/>
      <c r="C472" s="113"/>
    </row>
    <row r="473" spans="2:3" x14ac:dyDescent="0.25">
      <c r="B473" s="113"/>
      <c r="C473" s="113"/>
    </row>
    <row r="474" spans="2:3" x14ac:dyDescent="0.25">
      <c r="B474" s="113"/>
      <c r="C474" s="113"/>
    </row>
    <row r="475" spans="2:3" x14ac:dyDescent="0.25">
      <c r="B475" s="113"/>
      <c r="C475" s="113"/>
    </row>
    <row r="476" spans="2:3" x14ac:dyDescent="0.25">
      <c r="B476" s="113"/>
      <c r="C476" s="113"/>
    </row>
    <row r="477" spans="2:3" x14ac:dyDescent="0.25">
      <c r="B477" s="113"/>
      <c r="C477" s="113"/>
    </row>
    <row r="478" spans="2:3" x14ac:dyDescent="0.25">
      <c r="B478" s="113"/>
      <c r="C478" s="113"/>
    </row>
    <row r="479" spans="2:3" x14ac:dyDescent="0.25">
      <c r="B479" s="113"/>
      <c r="C479" s="113"/>
    </row>
    <row r="480" spans="2:3" x14ac:dyDescent="0.25">
      <c r="B480" s="113"/>
      <c r="C480" s="113"/>
    </row>
    <row r="481" spans="2:3" x14ac:dyDescent="0.25">
      <c r="B481" s="113"/>
      <c r="C481" s="113"/>
    </row>
    <row r="482" spans="2:3" x14ac:dyDescent="0.25">
      <c r="B482" s="113"/>
      <c r="C482" s="113"/>
    </row>
    <row r="483" spans="2:3" x14ac:dyDescent="0.25">
      <c r="B483" s="113"/>
      <c r="C483" s="113"/>
    </row>
    <row r="484" spans="2:3" x14ac:dyDescent="0.25">
      <c r="B484" s="113"/>
      <c r="C484" s="113"/>
    </row>
    <row r="485" spans="2:3" x14ac:dyDescent="0.25">
      <c r="B485" s="113"/>
      <c r="C485" s="113"/>
    </row>
    <row r="486" spans="2:3" x14ac:dyDescent="0.25">
      <c r="B486" s="113"/>
      <c r="C486" s="113"/>
    </row>
    <row r="487" spans="2:3" x14ac:dyDescent="0.25">
      <c r="B487" s="113"/>
      <c r="C487" s="113"/>
    </row>
    <row r="488" spans="2:3" x14ac:dyDescent="0.25">
      <c r="B488" s="113"/>
      <c r="C488" s="113"/>
    </row>
    <row r="489" spans="2:3" x14ac:dyDescent="0.25">
      <c r="B489" s="113"/>
      <c r="C489" s="113"/>
    </row>
    <row r="490" spans="2:3" x14ac:dyDescent="0.25">
      <c r="B490" s="113"/>
      <c r="C490" s="113"/>
    </row>
    <row r="491" spans="2:3" x14ac:dyDescent="0.25">
      <c r="B491" s="113"/>
      <c r="C491" s="113"/>
    </row>
    <row r="492" spans="2:3" x14ac:dyDescent="0.25">
      <c r="B492" s="113"/>
      <c r="C492" s="113"/>
    </row>
    <row r="493" spans="2:3" x14ac:dyDescent="0.25">
      <c r="B493" s="113"/>
      <c r="C493" s="113"/>
    </row>
    <row r="494" spans="2:3" x14ac:dyDescent="0.25">
      <c r="B494" s="113"/>
      <c r="C494" s="113"/>
    </row>
    <row r="495" spans="2:3" x14ac:dyDescent="0.25">
      <c r="B495" s="113"/>
      <c r="C495" s="113"/>
    </row>
    <row r="496" spans="2:3" x14ac:dyDescent="0.25">
      <c r="B496" s="113"/>
      <c r="C496" s="113"/>
    </row>
    <row r="497" spans="2:3" x14ac:dyDescent="0.25">
      <c r="B497" s="113"/>
      <c r="C497" s="113"/>
    </row>
    <row r="498" spans="2:3" x14ac:dyDescent="0.25">
      <c r="B498" s="113"/>
      <c r="C498" s="113"/>
    </row>
    <row r="499" spans="2:3" x14ac:dyDescent="0.25">
      <c r="B499" s="113"/>
      <c r="C499" s="113"/>
    </row>
    <row r="500" spans="2:3" x14ac:dyDescent="0.25">
      <c r="B500" s="113"/>
      <c r="C500" s="113"/>
    </row>
    <row r="501" spans="2:3" x14ac:dyDescent="0.25">
      <c r="B501" s="113"/>
      <c r="C501" s="113"/>
    </row>
    <row r="502" spans="2:3" x14ac:dyDescent="0.25">
      <c r="B502" s="113"/>
      <c r="C502" s="113"/>
    </row>
    <row r="503" spans="2:3" x14ac:dyDescent="0.25">
      <c r="B503" s="113"/>
      <c r="C503" s="113"/>
    </row>
    <row r="504" spans="2:3" x14ac:dyDescent="0.25">
      <c r="B504" s="113"/>
      <c r="C504" s="113"/>
    </row>
    <row r="505" spans="2:3" x14ac:dyDescent="0.25">
      <c r="B505" s="113"/>
      <c r="C505" s="113"/>
    </row>
    <row r="506" spans="2:3" x14ac:dyDescent="0.25">
      <c r="B506" s="113"/>
      <c r="C506" s="113"/>
    </row>
    <row r="507" spans="2:3" x14ac:dyDescent="0.25">
      <c r="B507" s="113"/>
      <c r="C507" s="113"/>
    </row>
    <row r="508" spans="2:3" x14ac:dyDescent="0.25">
      <c r="B508" s="113"/>
      <c r="C508" s="113"/>
    </row>
    <row r="509" spans="2:3" x14ac:dyDescent="0.25">
      <c r="B509" s="113"/>
      <c r="C509" s="113"/>
    </row>
    <row r="510" spans="2:3" x14ac:dyDescent="0.25">
      <c r="B510" s="113"/>
      <c r="C510" s="113"/>
    </row>
    <row r="511" spans="2:3" x14ac:dyDescent="0.25">
      <c r="B511" s="113"/>
      <c r="C511" s="113"/>
    </row>
    <row r="512" spans="2:3" x14ac:dyDescent="0.25">
      <c r="B512" s="113"/>
      <c r="C512" s="113"/>
    </row>
    <row r="513" spans="2:3" x14ac:dyDescent="0.25">
      <c r="B513" s="113"/>
      <c r="C513" s="113"/>
    </row>
    <row r="514" spans="2:3" x14ac:dyDescent="0.25">
      <c r="B514" s="113"/>
      <c r="C514" s="113"/>
    </row>
    <row r="515" spans="2:3" x14ac:dyDescent="0.25">
      <c r="B515" s="113"/>
      <c r="C515" s="113"/>
    </row>
    <row r="516" spans="2:3" x14ac:dyDescent="0.25">
      <c r="B516" s="113"/>
      <c r="C516" s="113"/>
    </row>
    <row r="517" spans="2:3" x14ac:dyDescent="0.25">
      <c r="B517" s="113"/>
      <c r="C517" s="113"/>
    </row>
    <row r="518" spans="2:3" x14ac:dyDescent="0.25">
      <c r="B518" s="113"/>
      <c r="C518" s="113"/>
    </row>
    <row r="519" spans="2:3" x14ac:dyDescent="0.25">
      <c r="B519" s="113"/>
      <c r="C519" s="113"/>
    </row>
    <row r="520" spans="2:3" x14ac:dyDescent="0.25">
      <c r="B520" s="113"/>
      <c r="C520" s="113"/>
    </row>
    <row r="521" spans="2:3" x14ac:dyDescent="0.25">
      <c r="B521" s="113"/>
      <c r="C521" s="113"/>
    </row>
    <row r="522" spans="2:3" x14ac:dyDescent="0.25">
      <c r="B522" s="113"/>
      <c r="C522" s="113"/>
    </row>
    <row r="523" spans="2:3" x14ac:dyDescent="0.25">
      <c r="B523" s="113"/>
      <c r="C523" s="113"/>
    </row>
    <row r="524" spans="2:3" x14ac:dyDescent="0.25">
      <c r="B524" s="113"/>
      <c r="C524" s="113"/>
    </row>
    <row r="525" spans="2:3" x14ac:dyDescent="0.25">
      <c r="B525" s="113"/>
      <c r="C525" s="113"/>
    </row>
    <row r="526" spans="2:3" x14ac:dyDescent="0.25">
      <c r="B526" s="113"/>
      <c r="C526" s="113"/>
    </row>
    <row r="527" spans="2:3" x14ac:dyDescent="0.25">
      <c r="B527" s="113"/>
      <c r="C527" s="113"/>
    </row>
    <row r="528" spans="2:3" x14ac:dyDescent="0.25">
      <c r="B528" s="113"/>
      <c r="C528" s="113"/>
    </row>
    <row r="529" spans="2:3" x14ac:dyDescent="0.25">
      <c r="B529" s="113"/>
      <c r="C529" s="113"/>
    </row>
    <row r="530" spans="2:3" x14ac:dyDescent="0.25">
      <c r="B530" s="113"/>
      <c r="C530" s="113"/>
    </row>
    <row r="531" spans="2:3" x14ac:dyDescent="0.25">
      <c r="B531" s="113"/>
      <c r="C531" s="113"/>
    </row>
    <row r="532" spans="2:3" x14ac:dyDescent="0.25">
      <c r="B532" s="113"/>
      <c r="C532" s="113"/>
    </row>
    <row r="533" spans="2:3" x14ac:dyDescent="0.25">
      <c r="B533" s="113"/>
      <c r="C533" s="113"/>
    </row>
    <row r="534" spans="2:3" x14ac:dyDescent="0.25">
      <c r="B534" s="113"/>
      <c r="C534" s="113"/>
    </row>
    <row r="535" spans="2:3" x14ac:dyDescent="0.25">
      <c r="B535" s="113"/>
      <c r="C535" s="113"/>
    </row>
    <row r="536" spans="2:3" x14ac:dyDescent="0.25">
      <c r="B536" s="113"/>
      <c r="C536" s="113"/>
    </row>
    <row r="537" spans="2:3" x14ac:dyDescent="0.25">
      <c r="B537" s="113"/>
      <c r="C537" s="113"/>
    </row>
    <row r="538" spans="2:3" x14ac:dyDescent="0.25">
      <c r="B538" s="113"/>
      <c r="C538" s="113"/>
    </row>
    <row r="539" spans="2:3" x14ac:dyDescent="0.25">
      <c r="B539" s="113"/>
      <c r="C539" s="113"/>
    </row>
    <row r="540" spans="2:3" x14ac:dyDescent="0.25">
      <c r="B540" s="113"/>
      <c r="C540" s="113"/>
    </row>
    <row r="541" spans="2:3" x14ac:dyDescent="0.25">
      <c r="B541" s="113"/>
      <c r="C541" s="113"/>
    </row>
    <row r="542" spans="2:3" x14ac:dyDescent="0.25">
      <c r="B542" s="113"/>
      <c r="C542" s="113"/>
    </row>
    <row r="543" spans="2:3" x14ac:dyDescent="0.25">
      <c r="B543" s="113"/>
      <c r="C543" s="113"/>
    </row>
    <row r="544" spans="2:3" x14ac:dyDescent="0.25">
      <c r="B544" s="113"/>
      <c r="C544" s="113"/>
    </row>
    <row r="545" spans="2:3" x14ac:dyDescent="0.25">
      <c r="B545" s="113"/>
      <c r="C545" s="113"/>
    </row>
    <row r="546" spans="2:3" x14ac:dyDescent="0.25">
      <c r="B546" s="113"/>
      <c r="C546" s="113"/>
    </row>
    <row r="547" spans="2:3" x14ac:dyDescent="0.25">
      <c r="B547" s="113"/>
      <c r="C547" s="113"/>
    </row>
    <row r="548" spans="2:3" x14ac:dyDescent="0.25">
      <c r="B548" s="113"/>
      <c r="C548" s="113"/>
    </row>
    <row r="549" spans="2:3" x14ac:dyDescent="0.25">
      <c r="B549" s="113"/>
      <c r="C549" s="113"/>
    </row>
    <row r="550" spans="2:3" x14ac:dyDescent="0.25">
      <c r="B550" s="113"/>
      <c r="C550" s="113"/>
    </row>
    <row r="551" spans="2:3" x14ac:dyDescent="0.25">
      <c r="B551" s="113"/>
      <c r="C551" s="113"/>
    </row>
    <row r="552" spans="2:3" x14ac:dyDescent="0.25">
      <c r="B552" s="113"/>
      <c r="C552" s="113"/>
    </row>
    <row r="553" spans="2:3" x14ac:dyDescent="0.25">
      <c r="B553" s="113"/>
      <c r="C553" s="113"/>
    </row>
    <row r="554" spans="2:3" x14ac:dyDescent="0.25">
      <c r="B554" s="113"/>
      <c r="C554" s="113"/>
    </row>
    <row r="555" spans="2:3" x14ac:dyDescent="0.25">
      <c r="B555" s="113"/>
      <c r="C555" s="113"/>
    </row>
    <row r="556" spans="2:3" x14ac:dyDescent="0.25">
      <c r="B556" s="113"/>
      <c r="C556" s="113"/>
    </row>
    <row r="557" spans="2:3" x14ac:dyDescent="0.25">
      <c r="B557" s="113"/>
      <c r="C557" s="113"/>
    </row>
    <row r="558" spans="2:3" x14ac:dyDescent="0.25">
      <c r="B558" s="113"/>
      <c r="C558" s="113"/>
    </row>
    <row r="559" spans="2:3" x14ac:dyDescent="0.25">
      <c r="B559" s="113"/>
      <c r="C559" s="113"/>
    </row>
    <row r="560" spans="2:3" x14ac:dyDescent="0.25">
      <c r="B560" s="113"/>
      <c r="C560" s="113"/>
    </row>
    <row r="561" spans="2:3" x14ac:dyDescent="0.25">
      <c r="B561" s="113"/>
      <c r="C561" s="113"/>
    </row>
    <row r="562" spans="2:3" x14ac:dyDescent="0.25">
      <c r="B562" s="113"/>
      <c r="C562" s="113"/>
    </row>
    <row r="563" spans="2:3" x14ac:dyDescent="0.25">
      <c r="B563" s="113"/>
      <c r="C563" s="113"/>
    </row>
    <row r="564" spans="2:3" x14ac:dyDescent="0.25">
      <c r="B564" s="113"/>
      <c r="C564" s="113"/>
    </row>
    <row r="565" spans="2:3" x14ac:dyDescent="0.25">
      <c r="B565" s="113"/>
      <c r="C565" s="113"/>
    </row>
    <row r="566" spans="2:3" x14ac:dyDescent="0.25">
      <c r="B566" s="113"/>
      <c r="C566" s="113"/>
    </row>
    <row r="567" spans="2:3" x14ac:dyDescent="0.25">
      <c r="B567" s="113"/>
      <c r="C567" s="113"/>
    </row>
    <row r="568" spans="2:3" x14ac:dyDescent="0.25">
      <c r="B568" s="113"/>
      <c r="C568" s="113"/>
    </row>
    <row r="569" spans="2:3" x14ac:dyDescent="0.25">
      <c r="B569" s="113"/>
      <c r="C569" s="113"/>
    </row>
    <row r="570" spans="2:3" x14ac:dyDescent="0.25">
      <c r="B570" s="113"/>
      <c r="C570" s="113"/>
    </row>
    <row r="571" spans="2:3" x14ac:dyDescent="0.25">
      <c r="B571" s="113"/>
      <c r="C571" s="113"/>
    </row>
    <row r="572" spans="2:3" x14ac:dyDescent="0.25">
      <c r="B572" s="113"/>
      <c r="C572" s="113"/>
    </row>
    <row r="573" spans="2:3" x14ac:dyDescent="0.25">
      <c r="B573" s="113"/>
      <c r="C573" s="113"/>
    </row>
    <row r="574" spans="2:3" x14ac:dyDescent="0.25">
      <c r="B574" s="113"/>
      <c r="C574" s="113"/>
    </row>
    <row r="575" spans="2:3" x14ac:dyDescent="0.25">
      <c r="B575" s="113"/>
      <c r="C575" s="113"/>
    </row>
    <row r="576" spans="2:3" x14ac:dyDescent="0.25">
      <c r="B576" s="113"/>
      <c r="C576" s="113"/>
    </row>
    <row r="577" spans="2:3" x14ac:dyDescent="0.25">
      <c r="B577" s="113"/>
      <c r="C577" s="113"/>
    </row>
    <row r="578" spans="2:3" x14ac:dyDescent="0.25">
      <c r="B578" s="113"/>
      <c r="C578" s="113"/>
    </row>
    <row r="579" spans="2:3" x14ac:dyDescent="0.25">
      <c r="B579" s="113"/>
      <c r="C579" s="113"/>
    </row>
    <row r="580" spans="2:3" x14ac:dyDescent="0.25">
      <c r="B580" s="113"/>
      <c r="C580" s="113"/>
    </row>
    <row r="581" spans="2:3" x14ac:dyDescent="0.25">
      <c r="B581" s="113"/>
      <c r="C581" s="113"/>
    </row>
    <row r="582" spans="2:3" x14ac:dyDescent="0.25">
      <c r="B582" s="113"/>
      <c r="C582" s="113"/>
    </row>
    <row r="583" spans="2:3" x14ac:dyDescent="0.25">
      <c r="B583" s="113"/>
      <c r="C583" s="113"/>
    </row>
    <row r="584" spans="2:3" x14ac:dyDescent="0.25">
      <c r="B584" s="113"/>
      <c r="C584" s="113"/>
    </row>
    <row r="585" spans="2:3" x14ac:dyDescent="0.25">
      <c r="B585" s="113"/>
      <c r="C585" s="113"/>
    </row>
    <row r="586" spans="2:3" x14ac:dyDescent="0.25">
      <c r="B586" s="113"/>
      <c r="C586" s="113"/>
    </row>
    <row r="587" spans="2:3" x14ac:dyDescent="0.25">
      <c r="B587" s="113"/>
      <c r="C587" s="113"/>
    </row>
    <row r="588" spans="2:3" x14ac:dyDescent="0.25">
      <c r="B588" s="113"/>
      <c r="C588" s="113"/>
    </row>
    <row r="589" spans="2:3" x14ac:dyDescent="0.25">
      <c r="B589" s="113"/>
      <c r="C589" s="113"/>
    </row>
    <row r="590" spans="2:3" x14ac:dyDescent="0.25">
      <c r="B590" s="113"/>
      <c r="C590" s="113"/>
    </row>
    <row r="591" spans="2:3" x14ac:dyDescent="0.25">
      <c r="B591" s="113"/>
      <c r="C591" s="113"/>
    </row>
    <row r="592" spans="2:3" x14ac:dyDescent="0.25">
      <c r="B592" s="113"/>
      <c r="C592" s="113"/>
    </row>
    <row r="593" spans="2:3" x14ac:dyDescent="0.25">
      <c r="B593" s="113"/>
      <c r="C593" s="113"/>
    </row>
    <row r="594" spans="2:3" x14ac:dyDescent="0.25">
      <c r="B594" s="113"/>
      <c r="C594" s="113"/>
    </row>
    <row r="595" spans="2:3" x14ac:dyDescent="0.25">
      <c r="B595" s="113"/>
      <c r="C595" s="113"/>
    </row>
    <row r="596" spans="2:3" x14ac:dyDescent="0.25">
      <c r="B596" s="113"/>
      <c r="C596" s="113"/>
    </row>
    <row r="597" spans="2:3" x14ac:dyDescent="0.25">
      <c r="B597" s="113"/>
      <c r="C597" s="113"/>
    </row>
    <row r="598" spans="2:3" x14ac:dyDescent="0.25">
      <c r="B598" s="113"/>
      <c r="C598" s="113"/>
    </row>
    <row r="599" spans="2:3" x14ac:dyDescent="0.25">
      <c r="B599" s="113"/>
      <c r="C599" s="113"/>
    </row>
    <row r="600" spans="2:3" x14ac:dyDescent="0.25">
      <c r="B600" s="113"/>
      <c r="C600" s="113"/>
    </row>
    <row r="601" spans="2:3" x14ac:dyDescent="0.25">
      <c r="B601" s="113"/>
      <c r="C601" s="113"/>
    </row>
    <row r="602" spans="2:3" x14ac:dyDescent="0.25">
      <c r="B602" s="113"/>
      <c r="C602" s="113"/>
    </row>
    <row r="603" spans="2:3" x14ac:dyDescent="0.25">
      <c r="B603" s="113"/>
      <c r="C603" s="113"/>
    </row>
    <row r="604" spans="2:3" x14ac:dyDescent="0.25">
      <c r="B604" s="113"/>
      <c r="C604" s="113"/>
    </row>
    <row r="605" spans="2:3" x14ac:dyDescent="0.25">
      <c r="B605" s="113"/>
      <c r="C605" s="113"/>
    </row>
    <row r="606" spans="2:3" x14ac:dyDescent="0.25">
      <c r="B606" s="113"/>
      <c r="C606" s="113"/>
    </row>
    <row r="607" spans="2:3" x14ac:dyDescent="0.25">
      <c r="B607" s="113"/>
      <c r="C607" s="113"/>
    </row>
    <row r="608" spans="2:3" x14ac:dyDescent="0.25">
      <c r="B608" s="113"/>
      <c r="C608" s="113"/>
    </row>
    <row r="609" spans="2:3" x14ac:dyDescent="0.25">
      <c r="B609" s="113"/>
      <c r="C609" s="113"/>
    </row>
    <row r="610" spans="2:3" x14ac:dyDescent="0.25">
      <c r="B610" s="113"/>
      <c r="C610" s="113"/>
    </row>
    <row r="611" spans="2:3" x14ac:dyDescent="0.25">
      <c r="B611" s="113"/>
      <c r="C611" s="113"/>
    </row>
    <row r="612" spans="2:3" x14ac:dyDescent="0.25">
      <c r="B612" s="113"/>
      <c r="C612" s="113"/>
    </row>
    <row r="613" spans="2:3" x14ac:dyDescent="0.25">
      <c r="B613" s="113"/>
      <c r="C613" s="113"/>
    </row>
    <row r="614" spans="2:3" x14ac:dyDescent="0.25">
      <c r="B614" s="113"/>
      <c r="C614" s="113"/>
    </row>
    <row r="615" spans="2:3" x14ac:dyDescent="0.25">
      <c r="B615" s="113"/>
      <c r="C615" s="113"/>
    </row>
    <row r="616" spans="2:3" x14ac:dyDescent="0.25">
      <c r="B616" s="113"/>
      <c r="C616" s="113"/>
    </row>
    <row r="617" spans="2:3" x14ac:dyDescent="0.25">
      <c r="B617" s="113"/>
      <c r="C617" s="113"/>
    </row>
    <row r="618" spans="2:3" x14ac:dyDescent="0.25">
      <c r="B618" s="113"/>
      <c r="C618" s="113"/>
    </row>
    <row r="619" spans="2:3" x14ac:dyDescent="0.25">
      <c r="B619" s="113"/>
      <c r="C619" s="113"/>
    </row>
    <row r="620" spans="2:3" x14ac:dyDescent="0.25">
      <c r="B620" s="113"/>
      <c r="C620" s="113"/>
    </row>
    <row r="621" spans="2:3" x14ac:dyDescent="0.25">
      <c r="B621" s="113"/>
      <c r="C621" s="113"/>
    </row>
    <row r="622" spans="2:3" x14ac:dyDescent="0.25">
      <c r="B622" s="113"/>
      <c r="C622" s="113"/>
    </row>
    <row r="623" spans="2:3" x14ac:dyDescent="0.25">
      <c r="B623" s="113"/>
      <c r="C623" s="113"/>
    </row>
    <row r="624" spans="2:3" x14ac:dyDescent="0.25">
      <c r="B624" s="113"/>
      <c r="C624" s="113"/>
    </row>
    <row r="625" spans="2:3" x14ac:dyDescent="0.25">
      <c r="B625" s="113"/>
      <c r="C625" s="113"/>
    </row>
    <row r="626" spans="2:3" x14ac:dyDescent="0.25">
      <c r="B626" s="113"/>
      <c r="C626" s="113"/>
    </row>
    <row r="627" spans="2:3" x14ac:dyDescent="0.25">
      <c r="B627" s="113"/>
      <c r="C627" s="113"/>
    </row>
    <row r="628" spans="2:3" x14ac:dyDescent="0.25">
      <c r="B628" s="113"/>
      <c r="C628" s="113"/>
    </row>
    <row r="629" spans="2:3" x14ac:dyDescent="0.25">
      <c r="B629" s="113"/>
      <c r="C629" s="113"/>
    </row>
    <row r="630" spans="2:3" x14ac:dyDescent="0.25">
      <c r="B630" s="113"/>
      <c r="C630" s="113"/>
    </row>
    <row r="631" spans="2:3" x14ac:dyDescent="0.25">
      <c r="B631" s="113"/>
      <c r="C631" s="113"/>
    </row>
    <row r="632" spans="2:3" x14ac:dyDescent="0.25">
      <c r="B632" s="113"/>
      <c r="C632" s="113"/>
    </row>
    <row r="633" spans="2:3" x14ac:dyDescent="0.25">
      <c r="B633" s="113"/>
      <c r="C633" s="113"/>
    </row>
    <row r="634" spans="2:3" x14ac:dyDescent="0.25">
      <c r="B634" s="113"/>
      <c r="C634" s="113"/>
    </row>
    <row r="635" spans="2:3" x14ac:dyDescent="0.25">
      <c r="B635" s="113"/>
      <c r="C635" s="113"/>
    </row>
    <row r="636" spans="2:3" x14ac:dyDescent="0.25">
      <c r="B636" s="113"/>
      <c r="C636" s="113"/>
    </row>
    <row r="637" spans="2:3" x14ac:dyDescent="0.25">
      <c r="B637" s="113"/>
      <c r="C637" s="113"/>
    </row>
    <row r="638" spans="2:3" x14ac:dyDescent="0.25">
      <c r="B638" s="113"/>
      <c r="C638" s="113"/>
    </row>
    <row r="639" spans="2:3" x14ac:dyDescent="0.25">
      <c r="B639" s="113"/>
      <c r="C639" s="113"/>
    </row>
    <row r="640" spans="2:3" x14ac:dyDescent="0.25">
      <c r="B640" s="113"/>
      <c r="C640" s="113"/>
    </row>
    <row r="641" spans="2:3" x14ac:dyDescent="0.25">
      <c r="B641" s="113"/>
      <c r="C641" s="113"/>
    </row>
    <row r="642" spans="2:3" x14ac:dyDescent="0.25">
      <c r="B642" s="113"/>
      <c r="C642" s="113"/>
    </row>
    <row r="643" spans="2:3" x14ac:dyDescent="0.25">
      <c r="B643" s="113"/>
      <c r="C643" s="113"/>
    </row>
    <row r="644" spans="2:3" x14ac:dyDescent="0.25">
      <c r="B644" s="113"/>
      <c r="C644" s="113"/>
    </row>
    <row r="645" spans="2:3" x14ac:dyDescent="0.25">
      <c r="B645" s="113"/>
      <c r="C645" s="113"/>
    </row>
    <row r="646" spans="2:3" x14ac:dyDescent="0.25">
      <c r="B646" s="113"/>
      <c r="C646" s="113"/>
    </row>
    <row r="647" spans="2:3" x14ac:dyDescent="0.25">
      <c r="B647" s="113"/>
      <c r="C647" s="113"/>
    </row>
    <row r="648" spans="2:3" x14ac:dyDescent="0.25">
      <c r="B648" s="113"/>
      <c r="C648" s="113"/>
    </row>
    <row r="649" spans="2:3" x14ac:dyDescent="0.25">
      <c r="B649" s="113"/>
      <c r="C649" s="113"/>
    </row>
    <row r="650" spans="2:3" x14ac:dyDescent="0.25">
      <c r="B650" s="113"/>
      <c r="C650" s="113"/>
    </row>
    <row r="651" spans="2:3" x14ac:dyDescent="0.25">
      <c r="B651" s="113"/>
      <c r="C651" s="113"/>
    </row>
    <row r="652" spans="2:3" x14ac:dyDescent="0.25">
      <c r="B652" s="113"/>
      <c r="C652" s="113"/>
    </row>
    <row r="653" spans="2:3" x14ac:dyDescent="0.25">
      <c r="B653" s="113"/>
      <c r="C653" s="113"/>
    </row>
    <row r="654" spans="2:3" x14ac:dyDescent="0.25">
      <c r="B654" s="113"/>
      <c r="C654" s="113"/>
    </row>
    <row r="655" spans="2:3" x14ac:dyDescent="0.25">
      <c r="B655" s="113"/>
      <c r="C655" s="113"/>
    </row>
    <row r="656" spans="2:3" x14ac:dyDescent="0.25">
      <c r="B656" s="113"/>
      <c r="C656" s="113"/>
    </row>
    <row r="657" spans="2:3" x14ac:dyDescent="0.25">
      <c r="B657" s="113"/>
      <c r="C657" s="113"/>
    </row>
    <row r="658" spans="2:3" x14ac:dyDescent="0.25">
      <c r="B658" s="113"/>
      <c r="C658" s="113"/>
    </row>
    <row r="659" spans="2:3" x14ac:dyDescent="0.25">
      <c r="B659" s="113"/>
      <c r="C659" s="113"/>
    </row>
    <row r="660" spans="2:3" x14ac:dyDescent="0.25">
      <c r="B660" s="113"/>
      <c r="C660" s="113"/>
    </row>
    <row r="661" spans="2:3" x14ac:dyDescent="0.25">
      <c r="B661" s="113"/>
      <c r="C661" s="113"/>
    </row>
    <row r="662" spans="2:3" x14ac:dyDescent="0.25">
      <c r="B662" s="113"/>
      <c r="C662" s="113"/>
    </row>
    <row r="663" spans="2:3" x14ac:dyDescent="0.25">
      <c r="B663" s="113"/>
      <c r="C663" s="113"/>
    </row>
    <row r="664" spans="2:3" x14ac:dyDescent="0.25">
      <c r="B664" s="113"/>
      <c r="C664" s="113"/>
    </row>
    <row r="665" spans="2:3" x14ac:dyDescent="0.25">
      <c r="B665" s="113"/>
      <c r="C665" s="113"/>
    </row>
    <row r="666" spans="2:3" x14ac:dyDescent="0.25">
      <c r="B666" s="113"/>
      <c r="C666" s="113"/>
    </row>
    <row r="667" spans="2:3" x14ac:dyDescent="0.25">
      <c r="B667" s="113"/>
      <c r="C667" s="113"/>
    </row>
    <row r="668" spans="2:3" x14ac:dyDescent="0.25">
      <c r="B668" s="113"/>
      <c r="C668" s="113"/>
    </row>
    <row r="669" spans="2:3" x14ac:dyDescent="0.25">
      <c r="B669" s="113"/>
      <c r="C669" s="113"/>
    </row>
    <row r="670" spans="2:3" x14ac:dyDescent="0.25">
      <c r="B670" s="113"/>
      <c r="C670" s="113"/>
    </row>
    <row r="671" spans="2:3" x14ac:dyDescent="0.25">
      <c r="B671" s="113"/>
      <c r="C671" s="113"/>
    </row>
    <row r="672" spans="2:3" x14ac:dyDescent="0.25">
      <c r="B672" s="113"/>
      <c r="C672" s="113"/>
    </row>
    <row r="673" spans="2:3" x14ac:dyDescent="0.25">
      <c r="B673" s="113"/>
      <c r="C673" s="113"/>
    </row>
    <row r="674" spans="2:3" x14ac:dyDescent="0.25">
      <c r="B674" s="113"/>
      <c r="C674" s="113"/>
    </row>
    <row r="675" spans="2:3" x14ac:dyDescent="0.25">
      <c r="B675" s="113"/>
      <c r="C675" s="113"/>
    </row>
    <row r="676" spans="2:3" x14ac:dyDescent="0.25">
      <c r="B676" s="113"/>
      <c r="C676" s="113"/>
    </row>
    <row r="677" spans="2:3" x14ac:dyDescent="0.25">
      <c r="B677" s="113"/>
      <c r="C677" s="113"/>
    </row>
    <row r="678" spans="2:3" x14ac:dyDescent="0.25">
      <c r="B678" s="113"/>
      <c r="C678" s="113"/>
    </row>
    <row r="679" spans="2:3" x14ac:dyDescent="0.25">
      <c r="B679" s="113"/>
      <c r="C679" s="113"/>
    </row>
    <row r="680" spans="2:3" x14ac:dyDescent="0.25">
      <c r="B680" s="113"/>
      <c r="C680" s="113"/>
    </row>
    <row r="681" spans="2:3" x14ac:dyDescent="0.25">
      <c r="B681" s="113"/>
      <c r="C681" s="113"/>
    </row>
    <row r="682" spans="2:3" x14ac:dyDescent="0.25">
      <c r="B682" s="113"/>
      <c r="C682" s="113"/>
    </row>
    <row r="683" spans="2:3" x14ac:dyDescent="0.25">
      <c r="B683" s="113"/>
      <c r="C683" s="113"/>
    </row>
    <row r="684" spans="2:3" x14ac:dyDescent="0.25">
      <c r="B684" s="113"/>
      <c r="C684" s="113"/>
    </row>
    <row r="685" spans="2:3" x14ac:dyDescent="0.25">
      <c r="B685" s="113"/>
      <c r="C685" s="113"/>
    </row>
    <row r="686" spans="2:3" x14ac:dyDescent="0.25">
      <c r="B686" s="113"/>
      <c r="C686" s="113"/>
    </row>
    <row r="687" spans="2:3" x14ac:dyDescent="0.25">
      <c r="B687" s="113"/>
      <c r="C687" s="113"/>
    </row>
    <row r="688" spans="2:3" x14ac:dyDescent="0.25">
      <c r="B688" s="113"/>
      <c r="C688" s="113"/>
    </row>
    <row r="689" spans="2:3" x14ac:dyDescent="0.25">
      <c r="B689" s="113"/>
      <c r="C689" s="113"/>
    </row>
    <row r="690" spans="2:3" x14ac:dyDescent="0.25">
      <c r="B690" s="113"/>
      <c r="C690" s="113"/>
    </row>
    <row r="691" spans="2:3" x14ac:dyDescent="0.25">
      <c r="B691" s="113"/>
      <c r="C691" s="113"/>
    </row>
    <row r="692" spans="2:3" x14ac:dyDescent="0.25">
      <c r="B692" s="113"/>
      <c r="C692" s="113"/>
    </row>
    <row r="693" spans="2:3" x14ac:dyDescent="0.25">
      <c r="B693" s="113"/>
      <c r="C693" s="113"/>
    </row>
    <row r="694" spans="2:3" x14ac:dyDescent="0.25">
      <c r="B694" s="113"/>
      <c r="C694" s="113"/>
    </row>
    <row r="695" spans="2:3" x14ac:dyDescent="0.25">
      <c r="B695" s="113"/>
      <c r="C695" s="113"/>
    </row>
    <row r="696" spans="2:3" x14ac:dyDescent="0.25">
      <c r="B696" s="113"/>
      <c r="C696" s="113"/>
    </row>
    <row r="697" spans="2:3" x14ac:dyDescent="0.25">
      <c r="B697" s="113"/>
      <c r="C697" s="113"/>
    </row>
    <row r="698" spans="2:3" x14ac:dyDescent="0.25">
      <c r="B698" s="113"/>
      <c r="C698" s="113"/>
    </row>
    <row r="699" spans="2:3" x14ac:dyDescent="0.25">
      <c r="B699" s="113"/>
      <c r="C699" s="113"/>
    </row>
    <row r="700" spans="2:3" x14ac:dyDescent="0.25">
      <c r="B700" s="113"/>
      <c r="C700" s="113"/>
    </row>
    <row r="701" spans="2:3" x14ac:dyDescent="0.25">
      <c r="B701" s="113"/>
      <c r="C701" s="113"/>
    </row>
    <row r="702" spans="2:3" x14ac:dyDescent="0.25">
      <c r="B702" s="113"/>
      <c r="C702" s="113"/>
    </row>
    <row r="703" spans="2:3" x14ac:dyDescent="0.25">
      <c r="B703" s="113"/>
      <c r="C703" s="113"/>
    </row>
    <row r="704" spans="2:3" x14ac:dyDescent="0.25">
      <c r="B704" s="113"/>
      <c r="C704" s="113"/>
    </row>
    <row r="705" spans="2:3" x14ac:dyDescent="0.25">
      <c r="B705" s="113"/>
      <c r="C705" s="113"/>
    </row>
    <row r="706" spans="2:3" x14ac:dyDescent="0.25">
      <c r="B706" s="113"/>
      <c r="C706" s="113"/>
    </row>
    <row r="707" spans="2:3" x14ac:dyDescent="0.25">
      <c r="B707" s="113"/>
      <c r="C707" s="113"/>
    </row>
    <row r="708" spans="2:3" x14ac:dyDescent="0.25">
      <c r="B708" s="113"/>
      <c r="C708" s="113"/>
    </row>
    <row r="709" spans="2:3" x14ac:dyDescent="0.25">
      <c r="B709" s="113"/>
      <c r="C709" s="113"/>
    </row>
    <row r="710" spans="2:3" x14ac:dyDescent="0.25">
      <c r="B710" s="113"/>
      <c r="C710" s="113"/>
    </row>
    <row r="711" spans="2:3" x14ac:dyDescent="0.25">
      <c r="B711" s="113"/>
      <c r="C711" s="113"/>
    </row>
    <row r="712" spans="2:3" x14ac:dyDescent="0.25">
      <c r="B712" s="113"/>
      <c r="C712" s="113"/>
    </row>
    <row r="713" spans="2:3" x14ac:dyDescent="0.25">
      <c r="B713" s="113"/>
      <c r="C713" s="113"/>
    </row>
    <row r="714" spans="2:3" x14ac:dyDescent="0.25">
      <c r="B714" s="113"/>
      <c r="C714" s="113"/>
    </row>
    <row r="715" spans="2:3" x14ac:dyDescent="0.25">
      <c r="B715" s="113"/>
      <c r="C715" s="113"/>
    </row>
    <row r="716" spans="2:3" x14ac:dyDescent="0.25">
      <c r="B716" s="113"/>
      <c r="C716" s="113"/>
    </row>
    <row r="717" spans="2:3" x14ac:dyDescent="0.25">
      <c r="B717" s="113"/>
      <c r="C717" s="113"/>
    </row>
    <row r="718" spans="2:3" x14ac:dyDescent="0.25">
      <c r="B718" s="113"/>
      <c r="C718" s="113"/>
    </row>
    <row r="719" spans="2:3" x14ac:dyDescent="0.25">
      <c r="B719" s="113"/>
      <c r="C719" s="113"/>
    </row>
    <row r="720" spans="2:3" x14ac:dyDescent="0.25">
      <c r="B720" s="113"/>
      <c r="C720" s="113"/>
    </row>
    <row r="721" spans="2:3" x14ac:dyDescent="0.25">
      <c r="B721" s="113"/>
      <c r="C721" s="113"/>
    </row>
    <row r="722" spans="2:3" x14ac:dyDescent="0.25">
      <c r="B722" s="113"/>
      <c r="C722" s="113"/>
    </row>
    <row r="723" spans="2:3" x14ac:dyDescent="0.25">
      <c r="B723" s="113"/>
      <c r="C723" s="113"/>
    </row>
    <row r="724" spans="2:3" x14ac:dyDescent="0.25">
      <c r="B724" s="113"/>
      <c r="C724" s="113"/>
    </row>
    <row r="725" spans="2:3" x14ac:dyDescent="0.25">
      <c r="B725" s="113"/>
      <c r="C725" s="113"/>
    </row>
    <row r="726" spans="2:3" x14ac:dyDescent="0.25">
      <c r="B726" s="113"/>
      <c r="C726" s="113"/>
    </row>
    <row r="727" spans="2:3" x14ac:dyDescent="0.25">
      <c r="B727" s="113"/>
      <c r="C727" s="113"/>
    </row>
    <row r="728" spans="2:3" x14ac:dyDescent="0.25">
      <c r="B728" s="113"/>
      <c r="C728" s="113"/>
    </row>
    <row r="729" spans="2:3" x14ac:dyDescent="0.25">
      <c r="B729" s="113"/>
      <c r="C729" s="113"/>
    </row>
    <row r="730" spans="2:3" x14ac:dyDescent="0.25">
      <c r="B730" s="113"/>
      <c r="C730" s="113"/>
    </row>
    <row r="731" spans="2:3" x14ac:dyDescent="0.25">
      <c r="B731" s="113"/>
      <c r="C731" s="113"/>
    </row>
    <row r="732" spans="2:3" x14ac:dyDescent="0.25">
      <c r="B732" s="113"/>
      <c r="C732" s="113"/>
    </row>
    <row r="733" spans="2:3" x14ac:dyDescent="0.25">
      <c r="B733" s="113"/>
      <c r="C733" s="113"/>
    </row>
    <row r="734" spans="2:3" x14ac:dyDescent="0.25">
      <c r="B734" s="113"/>
      <c r="C734" s="113"/>
    </row>
    <row r="735" spans="2:3" x14ac:dyDescent="0.25">
      <c r="B735" s="113"/>
      <c r="C735" s="113"/>
    </row>
    <row r="736" spans="2:3" x14ac:dyDescent="0.25">
      <c r="B736" s="113"/>
      <c r="C736" s="113"/>
    </row>
    <row r="737" spans="2:3" x14ac:dyDescent="0.25">
      <c r="B737" s="113"/>
      <c r="C737" s="113"/>
    </row>
    <row r="738" spans="2:3" x14ac:dyDescent="0.25">
      <c r="B738" s="113"/>
      <c r="C738" s="113"/>
    </row>
    <row r="739" spans="2:3" x14ac:dyDescent="0.25">
      <c r="B739" s="113"/>
      <c r="C739" s="113"/>
    </row>
    <row r="740" spans="2:3" x14ac:dyDescent="0.25">
      <c r="B740" s="113"/>
      <c r="C740" s="113"/>
    </row>
    <row r="741" spans="2:3" x14ac:dyDescent="0.25">
      <c r="B741" s="113"/>
      <c r="C741" s="113"/>
    </row>
    <row r="742" spans="2:3" x14ac:dyDescent="0.25">
      <c r="B742" s="113"/>
      <c r="C742" s="113"/>
    </row>
    <row r="743" spans="2:3" x14ac:dyDescent="0.25">
      <c r="B743" s="113"/>
      <c r="C743" s="113"/>
    </row>
    <row r="744" spans="2:3" x14ac:dyDescent="0.25">
      <c r="B744" s="113"/>
      <c r="C744" s="113"/>
    </row>
    <row r="745" spans="2:3" x14ac:dyDescent="0.25">
      <c r="B745" s="113"/>
      <c r="C745" s="113"/>
    </row>
    <row r="746" spans="2:3" x14ac:dyDescent="0.25">
      <c r="B746" s="113"/>
      <c r="C746" s="113"/>
    </row>
    <row r="747" spans="2:3" x14ac:dyDescent="0.25">
      <c r="B747" s="113"/>
      <c r="C747" s="113"/>
    </row>
    <row r="748" spans="2:3" x14ac:dyDescent="0.25">
      <c r="B748" s="113"/>
      <c r="C748" s="113"/>
    </row>
    <row r="749" spans="2:3" x14ac:dyDescent="0.25">
      <c r="B749" s="113"/>
      <c r="C749" s="113"/>
    </row>
    <row r="750" spans="2:3" x14ac:dyDescent="0.25">
      <c r="B750" s="113"/>
      <c r="C750" s="113"/>
    </row>
    <row r="751" spans="2:3" x14ac:dyDescent="0.25">
      <c r="B751" s="113"/>
      <c r="C751" s="113"/>
    </row>
    <row r="752" spans="2:3" x14ac:dyDescent="0.25">
      <c r="B752" s="113"/>
      <c r="C752" s="113"/>
    </row>
    <row r="753" spans="2:3" x14ac:dyDescent="0.25">
      <c r="B753" s="113"/>
      <c r="C753" s="113"/>
    </row>
    <row r="754" spans="2:3" x14ac:dyDescent="0.25">
      <c r="B754" s="113"/>
      <c r="C754" s="113"/>
    </row>
    <row r="755" spans="2:3" x14ac:dyDescent="0.25">
      <c r="B755" s="113"/>
      <c r="C755" s="113"/>
    </row>
    <row r="756" spans="2:3" x14ac:dyDescent="0.25">
      <c r="B756" s="113"/>
      <c r="C756" s="113"/>
    </row>
    <row r="757" spans="2:3" x14ac:dyDescent="0.25">
      <c r="B757" s="113"/>
      <c r="C757" s="113"/>
    </row>
    <row r="758" spans="2:3" x14ac:dyDescent="0.25">
      <c r="B758" s="113"/>
      <c r="C758" s="113"/>
    </row>
    <row r="759" spans="2:3" x14ac:dyDescent="0.25">
      <c r="B759" s="113"/>
      <c r="C759" s="113"/>
    </row>
    <row r="760" spans="2:3" x14ac:dyDescent="0.25">
      <c r="B760" s="113"/>
      <c r="C760" s="113"/>
    </row>
    <row r="761" spans="2:3" x14ac:dyDescent="0.25">
      <c r="B761" s="113"/>
      <c r="C761" s="113"/>
    </row>
    <row r="762" spans="2:3" x14ac:dyDescent="0.25">
      <c r="B762" s="113"/>
      <c r="C762" s="113"/>
    </row>
    <row r="763" spans="2:3" x14ac:dyDescent="0.25">
      <c r="B763" s="113"/>
      <c r="C763" s="113"/>
    </row>
    <row r="764" spans="2:3" x14ac:dyDescent="0.25">
      <c r="B764" s="113"/>
      <c r="C764" s="113"/>
    </row>
    <row r="765" spans="2:3" x14ac:dyDescent="0.25">
      <c r="B765" s="113"/>
      <c r="C765" s="113"/>
    </row>
    <row r="766" spans="2:3" x14ac:dyDescent="0.25">
      <c r="B766" s="113"/>
      <c r="C766" s="113"/>
    </row>
    <row r="767" spans="2:3" x14ac:dyDescent="0.25">
      <c r="B767" s="113"/>
      <c r="C767" s="113"/>
    </row>
    <row r="768" spans="2:3" x14ac:dyDescent="0.25">
      <c r="B768" s="113"/>
      <c r="C768" s="113"/>
    </row>
    <row r="769" spans="2:3" x14ac:dyDescent="0.25">
      <c r="B769" s="113"/>
      <c r="C769" s="113"/>
    </row>
    <row r="770" spans="2:3" x14ac:dyDescent="0.25">
      <c r="B770" s="113"/>
      <c r="C770" s="113"/>
    </row>
    <row r="771" spans="2:3" x14ac:dyDescent="0.25">
      <c r="B771" s="113"/>
      <c r="C771" s="113"/>
    </row>
    <row r="772" spans="2:3" x14ac:dyDescent="0.25">
      <c r="B772" s="113"/>
      <c r="C772" s="113"/>
    </row>
    <row r="773" spans="2:3" x14ac:dyDescent="0.25">
      <c r="B773" s="113"/>
      <c r="C773" s="113"/>
    </row>
    <row r="774" spans="2:3" x14ac:dyDescent="0.25">
      <c r="B774" s="113"/>
      <c r="C774" s="113"/>
    </row>
    <row r="775" spans="2:3" x14ac:dyDescent="0.25">
      <c r="B775" s="113"/>
      <c r="C775" s="113"/>
    </row>
    <row r="776" spans="2:3" x14ac:dyDescent="0.25">
      <c r="B776" s="113"/>
      <c r="C776" s="113"/>
    </row>
    <row r="777" spans="2:3" x14ac:dyDescent="0.25">
      <c r="B777" s="113"/>
      <c r="C777" s="113"/>
    </row>
    <row r="778" spans="2:3" x14ac:dyDescent="0.25">
      <c r="B778" s="113"/>
      <c r="C778" s="113"/>
    </row>
    <row r="779" spans="2:3" x14ac:dyDescent="0.25">
      <c r="B779" s="113"/>
      <c r="C779" s="113"/>
    </row>
    <row r="780" spans="2:3" x14ac:dyDescent="0.25">
      <c r="B780" s="113"/>
      <c r="C780" s="113"/>
    </row>
    <row r="781" spans="2:3" x14ac:dyDescent="0.25">
      <c r="B781" s="113"/>
      <c r="C781" s="113"/>
    </row>
    <row r="782" spans="2:3" x14ac:dyDescent="0.25">
      <c r="B782" s="113"/>
      <c r="C782" s="113"/>
    </row>
    <row r="783" spans="2:3" x14ac:dyDescent="0.25">
      <c r="B783" s="113"/>
      <c r="C783" s="113"/>
    </row>
    <row r="784" spans="2:3" x14ac:dyDescent="0.25">
      <c r="B784" s="113"/>
      <c r="C784" s="113"/>
    </row>
    <row r="785" spans="2:3" x14ac:dyDescent="0.25">
      <c r="B785" s="113"/>
      <c r="C785" s="113"/>
    </row>
    <row r="786" spans="2:3" x14ac:dyDescent="0.25">
      <c r="B786" s="113"/>
      <c r="C786" s="113"/>
    </row>
    <row r="787" spans="2:3" x14ac:dyDescent="0.25">
      <c r="B787" s="113"/>
      <c r="C787" s="113"/>
    </row>
    <row r="788" spans="2:3" x14ac:dyDescent="0.25">
      <c r="B788" s="113"/>
      <c r="C788" s="113"/>
    </row>
    <row r="789" spans="2:3" x14ac:dyDescent="0.25">
      <c r="B789" s="113"/>
      <c r="C789" s="113"/>
    </row>
    <row r="790" spans="2:3" x14ac:dyDescent="0.25">
      <c r="B790" s="113"/>
      <c r="C790" s="113"/>
    </row>
    <row r="791" spans="2:3" x14ac:dyDescent="0.25">
      <c r="B791" s="113"/>
      <c r="C791" s="113"/>
    </row>
    <row r="792" spans="2:3" x14ac:dyDescent="0.25">
      <c r="B792" s="113"/>
      <c r="C792" s="113"/>
    </row>
    <row r="793" spans="2:3" x14ac:dyDescent="0.25">
      <c r="B793" s="113"/>
      <c r="C793" s="113"/>
    </row>
    <row r="794" spans="2:3" x14ac:dyDescent="0.25">
      <c r="B794" s="113"/>
      <c r="C794" s="113"/>
    </row>
    <row r="795" spans="2:3" x14ac:dyDescent="0.25">
      <c r="B795" s="113"/>
      <c r="C795" s="113"/>
    </row>
    <row r="796" spans="2:3" x14ac:dyDescent="0.25">
      <c r="B796" s="113"/>
      <c r="C796" s="113"/>
    </row>
    <row r="797" spans="2:3" x14ac:dyDescent="0.25">
      <c r="B797" s="113"/>
      <c r="C797" s="113"/>
    </row>
    <row r="798" spans="2:3" x14ac:dyDescent="0.25">
      <c r="B798" s="113"/>
      <c r="C798" s="113"/>
    </row>
    <row r="799" spans="2:3" x14ac:dyDescent="0.25">
      <c r="B799" s="113"/>
      <c r="C799" s="113"/>
    </row>
    <row r="800" spans="2:3" x14ac:dyDescent="0.25">
      <c r="B800" s="113"/>
      <c r="C800" s="113"/>
    </row>
    <row r="801" spans="2:3" x14ac:dyDescent="0.25">
      <c r="B801" s="113"/>
      <c r="C801" s="113"/>
    </row>
    <row r="802" spans="2:3" x14ac:dyDescent="0.25">
      <c r="B802" s="113"/>
      <c r="C802" s="113"/>
    </row>
    <row r="803" spans="2:3" x14ac:dyDescent="0.25">
      <c r="B803" s="113"/>
      <c r="C803" s="113"/>
    </row>
    <row r="804" spans="2:3" x14ac:dyDescent="0.25">
      <c r="B804" s="113"/>
      <c r="C804" s="113"/>
    </row>
    <row r="805" spans="2:3" x14ac:dyDescent="0.25">
      <c r="B805" s="113"/>
      <c r="C805" s="113"/>
    </row>
    <row r="806" spans="2:3" x14ac:dyDescent="0.25">
      <c r="B806" s="113"/>
      <c r="C806" s="113"/>
    </row>
    <row r="807" spans="2:3" x14ac:dyDescent="0.25">
      <c r="B807" s="113"/>
      <c r="C807" s="113"/>
    </row>
    <row r="808" spans="2:3" x14ac:dyDescent="0.25">
      <c r="B808" s="113"/>
      <c r="C808" s="113"/>
    </row>
    <row r="809" spans="2:3" x14ac:dyDescent="0.25">
      <c r="B809" s="113"/>
      <c r="C809" s="113"/>
    </row>
    <row r="810" spans="2:3" x14ac:dyDescent="0.25">
      <c r="B810" s="113"/>
      <c r="C810" s="113"/>
    </row>
    <row r="811" spans="2:3" x14ac:dyDescent="0.25">
      <c r="B811" s="113"/>
      <c r="C811" s="113"/>
    </row>
    <row r="812" spans="2:3" x14ac:dyDescent="0.25">
      <c r="B812" s="113"/>
      <c r="C812" s="113"/>
    </row>
    <row r="813" spans="2:3" x14ac:dyDescent="0.25">
      <c r="B813" s="113"/>
      <c r="C813" s="113"/>
    </row>
    <row r="814" spans="2:3" x14ac:dyDescent="0.25">
      <c r="B814" s="113"/>
      <c r="C814" s="113"/>
    </row>
    <row r="815" spans="2:3" x14ac:dyDescent="0.25">
      <c r="B815" s="113"/>
      <c r="C815" s="113"/>
    </row>
    <row r="816" spans="2:3" x14ac:dyDescent="0.25">
      <c r="B816" s="113"/>
      <c r="C816" s="113"/>
    </row>
    <row r="817" spans="2:3" x14ac:dyDescent="0.25">
      <c r="B817" s="113"/>
      <c r="C817" s="113"/>
    </row>
    <row r="818" spans="2:3" x14ac:dyDescent="0.25">
      <c r="B818" s="113"/>
      <c r="C818" s="113"/>
    </row>
    <row r="819" spans="2:3" x14ac:dyDescent="0.25">
      <c r="B819" s="113"/>
      <c r="C819" s="113"/>
    </row>
    <row r="820" spans="2:3" x14ac:dyDescent="0.25">
      <c r="B820" s="113"/>
      <c r="C820" s="113"/>
    </row>
    <row r="821" spans="2:3" x14ac:dyDescent="0.25">
      <c r="B821" s="113"/>
      <c r="C821" s="113"/>
    </row>
    <row r="822" spans="2:3" x14ac:dyDescent="0.25">
      <c r="B822" s="113"/>
      <c r="C822" s="113"/>
    </row>
    <row r="823" spans="2:3" x14ac:dyDescent="0.25">
      <c r="B823" s="113"/>
      <c r="C823" s="113"/>
    </row>
    <row r="824" spans="2:3" x14ac:dyDescent="0.25">
      <c r="B824" s="113"/>
      <c r="C824" s="113"/>
    </row>
    <row r="825" spans="2:3" x14ac:dyDescent="0.25">
      <c r="B825" s="113"/>
      <c r="C825" s="113"/>
    </row>
    <row r="826" spans="2:3" x14ac:dyDescent="0.25">
      <c r="B826" s="113"/>
      <c r="C826" s="113"/>
    </row>
    <row r="827" spans="2:3" x14ac:dyDescent="0.25">
      <c r="B827" s="113"/>
      <c r="C827" s="113"/>
    </row>
    <row r="828" spans="2:3" x14ac:dyDescent="0.25">
      <c r="B828" s="113"/>
      <c r="C828" s="113"/>
    </row>
    <row r="829" spans="2:3" x14ac:dyDescent="0.25">
      <c r="B829" s="113"/>
      <c r="C829" s="113"/>
    </row>
    <row r="830" spans="2:3" x14ac:dyDescent="0.25">
      <c r="B830" s="113"/>
      <c r="C830" s="113"/>
    </row>
    <row r="831" spans="2:3" x14ac:dyDescent="0.25">
      <c r="B831" s="113"/>
      <c r="C831" s="113"/>
    </row>
    <row r="832" spans="2:3" x14ac:dyDescent="0.25">
      <c r="B832" s="113"/>
      <c r="C832" s="113"/>
    </row>
    <row r="833" spans="2:3" x14ac:dyDescent="0.25">
      <c r="B833" s="113"/>
      <c r="C833" s="113"/>
    </row>
    <row r="834" spans="2:3" x14ac:dyDescent="0.25">
      <c r="B834" s="113"/>
      <c r="C834" s="113"/>
    </row>
    <row r="835" spans="2:3" x14ac:dyDescent="0.25">
      <c r="B835" s="113"/>
      <c r="C835" s="113"/>
    </row>
    <row r="836" spans="2:3" x14ac:dyDescent="0.25">
      <c r="B836" s="113"/>
      <c r="C836" s="113"/>
    </row>
    <row r="837" spans="2:3" x14ac:dyDescent="0.25">
      <c r="B837" s="113"/>
      <c r="C837" s="113"/>
    </row>
    <row r="838" spans="2:3" x14ac:dyDescent="0.25">
      <c r="B838" s="113"/>
      <c r="C838" s="113"/>
    </row>
    <row r="839" spans="2:3" x14ac:dyDescent="0.25">
      <c r="B839" s="113"/>
      <c r="C839" s="113"/>
    </row>
    <row r="840" spans="2:3" x14ac:dyDescent="0.25">
      <c r="B840" s="113"/>
      <c r="C840" s="113"/>
    </row>
    <row r="841" spans="2:3" x14ac:dyDescent="0.25">
      <c r="B841" s="113"/>
      <c r="C841" s="113"/>
    </row>
    <row r="842" spans="2:3" x14ac:dyDescent="0.25">
      <c r="B842" s="113"/>
      <c r="C842" s="113"/>
    </row>
    <row r="843" spans="2:3" x14ac:dyDescent="0.25">
      <c r="B843" s="113"/>
      <c r="C843" s="113"/>
    </row>
    <row r="844" spans="2:3" x14ac:dyDescent="0.25">
      <c r="B844" s="113"/>
      <c r="C844" s="113"/>
    </row>
    <row r="845" spans="2:3" x14ac:dyDescent="0.25">
      <c r="B845" s="113"/>
      <c r="C845" s="113"/>
    </row>
    <row r="846" spans="2:3" x14ac:dyDescent="0.25">
      <c r="B846" s="113"/>
      <c r="C846" s="113"/>
    </row>
    <row r="847" spans="2:3" x14ac:dyDescent="0.25">
      <c r="B847" s="113"/>
      <c r="C847" s="113"/>
    </row>
    <row r="848" spans="2:3" x14ac:dyDescent="0.25">
      <c r="B848" s="113"/>
      <c r="C848" s="113"/>
    </row>
    <row r="849" spans="2:3" x14ac:dyDescent="0.25">
      <c r="B849" s="113"/>
      <c r="C849" s="113"/>
    </row>
    <row r="850" spans="2:3" x14ac:dyDescent="0.25">
      <c r="B850" s="113"/>
      <c r="C850" s="113"/>
    </row>
    <row r="851" spans="2:3" x14ac:dyDescent="0.25">
      <c r="B851" s="113"/>
      <c r="C851" s="113"/>
    </row>
    <row r="852" spans="2:3" x14ac:dyDescent="0.25">
      <c r="B852" s="113"/>
      <c r="C852" s="113"/>
    </row>
    <row r="853" spans="2:3" x14ac:dyDescent="0.25">
      <c r="B853" s="113"/>
      <c r="C853" s="113"/>
    </row>
    <row r="854" spans="2:3" x14ac:dyDescent="0.25">
      <c r="B854" s="113"/>
      <c r="C854" s="113"/>
    </row>
    <row r="855" spans="2:3" x14ac:dyDescent="0.25">
      <c r="B855" s="113"/>
      <c r="C855" s="113"/>
    </row>
    <row r="856" spans="2:3" x14ac:dyDescent="0.25">
      <c r="B856" s="113"/>
      <c r="C856" s="113"/>
    </row>
    <row r="857" spans="2:3" x14ac:dyDescent="0.25">
      <c r="B857" s="113"/>
      <c r="C857" s="113"/>
    </row>
    <row r="858" spans="2:3" x14ac:dyDescent="0.25">
      <c r="B858" s="113"/>
      <c r="C858" s="113"/>
    </row>
    <row r="859" spans="2:3" x14ac:dyDescent="0.25">
      <c r="B859" s="113"/>
      <c r="C859" s="113"/>
    </row>
    <row r="860" spans="2:3" x14ac:dyDescent="0.25">
      <c r="B860" s="113"/>
      <c r="C860" s="113"/>
    </row>
    <row r="861" spans="2:3" x14ac:dyDescent="0.25">
      <c r="B861" s="113"/>
      <c r="C861" s="113"/>
    </row>
    <row r="862" spans="2:3" x14ac:dyDescent="0.25">
      <c r="B862" s="113"/>
      <c r="C862" s="113"/>
    </row>
    <row r="863" spans="2:3" x14ac:dyDescent="0.25">
      <c r="B863" s="113"/>
      <c r="C863" s="113"/>
    </row>
    <row r="864" spans="2:3" x14ac:dyDescent="0.25">
      <c r="B864" s="113"/>
      <c r="C864" s="113"/>
    </row>
    <row r="865" spans="2:3" x14ac:dyDescent="0.25">
      <c r="B865" s="113"/>
      <c r="C865" s="113"/>
    </row>
    <row r="866" spans="2:3" x14ac:dyDescent="0.25">
      <c r="B866" s="113"/>
      <c r="C866" s="113"/>
    </row>
    <row r="867" spans="2:3" x14ac:dyDescent="0.25">
      <c r="B867" s="113"/>
      <c r="C867" s="113"/>
    </row>
    <row r="868" spans="2:3" x14ac:dyDescent="0.25">
      <c r="B868" s="113"/>
      <c r="C868" s="113"/>
    </row>
    <row r="869" spans="2:3" x14ac:dyDescent="0.25">
      <c r="B869" s="113"/>
      <c r="C869" s="113"/>
    </row>
    <row r="870" spans="2:3" x14ac:dyDescent="0.25">
      <c r="B870" s="113"/>
      <c r="C870" s="113"/>
    </row>
    <row r="871" spans="2:3" x14ac:dyDescent="0.25">
      <c r="B871" s="113"/>
      <c r="C871" s="113"/>
    </row>
    <row r="872" spans="2:3" x14ac:dyDescent="0.25">
      <c r="B872" s="113"/>
      <c r="C872" s="113"/>
    </row>
    <row r="873" spans="2:3" x14ac:dyDescent="0.25">
      <c r="B873" s="113"/>
      <c r="C873" s="113"/>
    </row>
    <row r="874" spans="2:3" x14ac:dyDescent="0.25">
      <c r="B874" s="113"/>
      <c r="C874" s="113"/>
    </row>
    <row r="875" spans="2:3" x14ac:dyDescent="0.25">
      <c r="B875" s="113"/>
      <c r="C875" s="113"/>
    </row>
    <row r="876" spans="2:3" x14ac:dyDescent="0.25">
      <c r="B876" s="113"/>
      <c r="C876" s="113"/>
    </row>
    <row r="877" spans="2:3" x14ac:dyDescent="0.25">
      <c r="B877" s="113"/>
      <c r="C877" s="113"/>
    </row>
    <row r="878" spans="2:3" x14ac:dyDescent="0.25">
      <c r="B878" s="113"/>
      <c r="C878" s="113"/>
    </row>
    <row r="879" spans="2:3" x14ac:dyDescent="0.25">
      <c r="B879" s="113"/>
      <c r="C879" s="113"/>
    </row>
    <row r="880" spans="2:3" x14ac:dyDescent="0.25">
      <c r="B880" s="113"/>
      <c r="C880" s="113"/>
    </row>
    <row r="881" spans="2:3" x14ac:dyDescent="0.25">
      <c r="B881" s="113"/>
      <c r="C881" s="113"/>
    </row>
    <row r="882" spans="2:3" x14ac:dyDescent="0.25">
      <c r="B882" s="113"/>
      <c r="C882" s="113"/>
    </row>
    <row r="883" spans="2:3" x14ac:dyDescent="0.25">
      <c r="B883" s="113"/>
      <c r="C883" s="113"/>
    </row>
    <row r="884" spans="2:3" x14ac:dyDescent="0.25">
      <c r="B884" s="113"/>
      <c r="C884" s="113"/>
    </row>
    <row r="885" spans="2:3" x14ac:dyDescent="0.25">
      <c r="B885" s="113"/>
      <c r="C885" s="113"/>
    </row>
    <row r="886" spans="2:3" x14ac:dyDescent="0.25">
      <c r="B886" s="113"/>
      <c r="C886" s="113"/>
    </row>
    <row r="887" spans="2:3" x14ac:dyDescent="0.25">
      <c r="B887" s="113"/>
      <c r="C887" s="113"/>
    </row>
    <row r="888" spans="2:3" x14ac:dyDescent="0.25">
      <c r="B888" s="113"/>
      <c r="C888" s="113"/>
    </row>
    <row r="889" spans="2:3" x14ac:dyDescent="0.25">
      <c r="B889" s="113"/>
      <c r="C889" s="113"/>
    </row>
    <row r="890" spans="2:3" x14ac:dyDescent="0.25">
      <c r="B890" s="113"/>
      <c r="C890" s="113"/>
    </row>
    <row r="891" spans="2:3" x14ac:dyDescent="0.25">
      <c r="B891" s="113"/>
      <c r="C891" s="113"/>
    </row>
    <row r="892" spans="2:3" x14ac:dyDescent="0.25">
      <c r="B892" s="113"/>
      <c r="C892" s="113"/>
    </row>
    <row r="893" spans="2:3" x14ac:dyDescent="0.25">
      <c r="B893" s="113"/>
      <c r="C893" s="113"/>
    </row>
    <row r="894" spans="2:3" x14ac:dyDescent="0.25">
      <c r="B894" s="113"/>
      <c r="C894" s="113"/>
    </row>
    <row r="895" spans="2:3" x14ac:dyDescent="0.25">
      <c r="B895" s="113"/>
      <c r="C895" s="113"/>
    </row>
    <row r="896" spans="2:3" x14ac:dyDescent="0.25">
      <c r="B896" s="113"/>
      <c r="C896" s="113"/>
    </row>
    <row r="897" spans="2:3" x14ac:dyDescent="0.25">
      <c r="B897" s="113"/>
      <c r="C897" s="113"/>
    </row>
    <row r="898" spans="2:3" x14ac:dyDescent="0.25">
      <c r="B898" s="113"/>
      <c r="C898" s="113"/>
    </row>
    <row r="899" spans="2:3" x14ac:dyDescent="0.25">
      <c r="B899" s="113"/>
      <c r="C899" s="113"/>
    </row>
    <row r="900" spans="2:3" x14ac:dyDescent="0.25">
      <c r="B900" s="113"/>
      <c r="C900" s="113"/>
    </row>
    <row r="901" spans="2:3" x14ac:dyDescent="0.25">
      <c r="B901" s="113"/>
      <c r="C901" s="113"/>
    </row>
    <row r="902" spans="2:3" x14ac:dyDescent="0.25">
      <c r="B902" s="113"/>
      <c r="C902" s="113"/>
    </row>
    <row r="903" spans="2:3" x14ac:dyDescent="0.25">
      <c r="B903" s="113"/>
      <c r="C903" s="113"/>
    </row>
    <row r="904" spans="2:3" x14ac:dyDescent="0.25">
      <c r="B904" s="113"/>
      <c r="C904" s="113"/>
    </row>
    <row r="905" spans="2:3" x14ac:dyDescent="0.25">
      <c r="B905" s="113"/>
      <c r="C905" s="113"/>
    </row>
    <row r="906" spans="2:3" x14ac:dyDescent="0.25">
      <c r="B906" s="113"/>
      <c r="C906" s="113"/>
    </row>
    <row r="907" spans="2:3" x14ac:dyDescent="0.25">
      <c r="B907" s="113"/>
      <c r="C907" s="113"/>
    </row>
    <row r="908" spans="2:3" x14ac:dyDescent="0.25">
      <c r="B908" s="113"/>
      <c r="C908" s="113"/>
    </row>
    <row r="909" spans="2:3" x14ac:dyDescent="0.25">
      <c r="B909" s="113"/>
      <c r="C909" s="113"/>
    </row>
    <row r="910" spans="2:3" x14ac:dyDescent="0.25">
      <c r="B910" s="113"/>
      <c r="C910" s="113"/>
    </row>
    <row r="911" spans="2:3" x14ac:dyDescent="0.25">
      <c r="B911" s="113"/>
      <c r="C911" s="113"/>
    </row>
    <row r="912" spans="2:3" x14ac:dyDescent="0.25">
      <c r="B912" s="113"/>
      <c r="C912" s="113"/>
    </row>
    <row r="913" spans="2:3" x14ac:dyDescent="0.25">
      <c r="B913" s="113"/>
      <c r="C913" s="113"/>
    </row>
    <row r="914" spans="2:3" x14ac:dyDescent="0.25">
      <c r="B914" s="113"/>
      <c r="C914" s="113"/>
    </row>
    <row r="915" spans="2:3" x14ac:dyDescent="0.25">
      <c r="B915" s="113"/>
      <c r="C915" s="113"/>
    </row>
    <row r="916" spans="2:3" x14ac:dyDescent="0.25">
      <c r="B916" s="113"/>
      <c r="C916" s="113"/>
    </row>
    <row r="917" spans="2:3" x14ac:dyDescent="0.25">
      <c r="B917" s="113"/>
      <c r="C917" s="113"/>
    </row>
    <row r="918" spans="2:3" x14ac:dyDescent="0.25">
      <c r="B918" s="113"/>
      <c r="C918" s="113"/>
    </row>
    <row r="919" spans="2:3" x14ac:dyDescent="0.25">
      <c r="B919" s="113"/>
      <c r="C919" s="113"/>
    </row>
    <row r="920" spans="2:3" x14ac:dyDescent="0.25">
      <c r="B920" s="113"/>
      <c r="C920" s="113"/>
    </row>
    <row r="921" spans="2:3" x14ac:dyDescent="0.25">
      <c r="B921" s="113"/>
      <c r="C921" s="113"/>
    </row>
    <row r="922" spans="2:3" x14ac:dyDescent="0.25">
      <c r="B922" s="113"/>
      <c r="C922" s="113"/>
    </row>
    <row r="923" spans="2:3" x14ac:dyDescent="0.25">
      <c r="B923" s="113"/>
      <c r="C923" s="113"/>
    </row>
    <row r="924" spans="2:3" x14ac:dyDescent="0.25">
      <c r="B924" s="113"/>
      <c r="C924" s="113"/>
    </row>
    <row r="925" spans="2:3" x14ac:dyDescent="0.25">
      <c r="B925" s="113"/>
      <c r="C925" s="113"/>
    </row>
    <row r="926" spans="2:3" x14ac:dyDescent="0.25">
      <c r="B926" s="113"/>
      <c r="C926" s="113"/>
    </row>
    <row r="927" spans="2:3" x14ac:dyDescent="0.25">
      <c r="B927" s="113"/>
      <c r="C927" s="113"/>
    </row>
    <row r="928" spans="2:3" x14ac:dyDescent="0.25">
      <c r="B928" s="113"/>
      <c r="C928" s="113"/>
    </row>
    <row r="929" spans="2:3" x14ac:dyDescent="0.25">
      <c r="B929" s="113"/>
      <c r="C929" s="113"/>
    </row>
    <row r="930" spans="2:3" x14ac:dyDescent="0.25">
      <c r="B930" s="113"/>
      <c r="C930" s="113"/>
    </row>
    <row r="931" spans="2:3" x14ac:dyDescent="0.25">
      <c r="B931" s="113"/>
      <c r="C931" s="113"/>
    </row>
    <row r="932" spans="2:3" x14ac:dyDescent="0.25">
      <c r="B932" s="113"/>
      <c r="C932" s="113"/>
    </row>
    <row r="933" spans="2:3" x14ac:dyDescent="0.25">
      <c r="B933" s="113"/>
      <c r="C933" s="113"/>
    </row>
    <row r="934" spans="2:3" x14ac:dyDescent="0.25">
      <c r="B934" s="113"/>
      <c r="C934" s="113"/>
    </row>
    <row r="935" spans="2:3" x14ac:dyDescent="0.25">
      <c r="B935" s="113"/>
      <c r="C935" s="113"/>
    </row>
    <row r="936" spans="2:3" x14ac:dyDescent="0.25">
      <c r="B936" s="113"/>
      <c r="C936" s="113"/>
    </row>
    <row r="937" spans="2:3" x14ac:dyDescent="0.25">
      <c r="B937" s="113"/>
      <c r="C937" s="113"/>
    </row>
    <row r="938" spans="2:3" x14ac:dyDescent="0.25">
      <c r="B938" s="113"/>
      <c r="C938" s="113"/>
    </row>
    <row r="939" spans="2:3" x14ac:dyDescent="0.25">
      <c r="B939" s="113"/>
      <c r="C939" s="113"/>
    </row>
    <row r="940" spans="2:3" x14ac:dyDescent="0.25">
      <c r="B940" s="113"/>
      <c r="C940" s="113"/>
    </row>
    <row r="941" spans="2:3" x14ac:dyDescent="0.25">
      <c r="B941" s="113"/>
      <c r="C941" s="113"/>
    </row>
    <row r="942" spans="2:3" x14ac:dyDescent="0.25">
      <c r="B942" s="113"/>
      <c r="C942" s="113"/>
    </row>
    <row r="943" spans="2:3" x14ac:dyDescent="0.25">
      <c r="B943" s="113"/>
      <c r="C943" s="113"/>
    </row>
    <row r="944" spans="2:3" x14ac:dyDescent="0.25">
      <c r="B944" s="113"/>
      <c r="C944" s="113"/>
    </row>
    <row r="945" spans="2:3" x14ac:dyDescent="0.25">
      <c r="B945" s="113"/>
      <c r="C945" s="113"/>
    </row>
    <row r="946" spans="2:3" x14ac:dyDescent="0.25">
      <c r="B946" s="113"/>
      <c r="C946" s="113"/>
    </row>
    <row r="947" spans="2:3" x14ac:dyDescent="0.25">
      <c r="B947" s="113"/>
      <c r="C947" s="113"/>
    </row>
    <row r="948" spans="2:3" x14ac:dyDescent="0.25">
      <c r="B948" s="113"/>
      <c r="C948" s="113"/>
    </row>
    <row r="949" spans="2:3" x14ac:dyDescent="0.25">
      <c r="B949" s="113"/>
      <c r="C949" s="113"/>
    </row>
    <row r="950" spans="2:3" x14ac:dyDescent="0.25">
      <c r="B950" s="113"/>
      <c r="C950" s="113"/>
    </row>
    <row r="951" spans="2:3" x14ac:dyDescent="0.25">
      <c r="B951" s="113"/>
      <c r="C951" s="113"/>
    </row>
    <row r="952" spans="2:3" x14ac:dyDescent="0.25">
      <c r="B952" s="113"/>
      <c r="C952" s="113"/>
    </row>
    <row r="953" spans="2:3" x14ac:dyDescent="0.25">
      <c r="B953" s="113"/>
      <c r="C953" s="113"/>
    </row>
    <row r="954" spans="2:3" x14ac:dyDescent="0.25">
      <c r="B954" s="113"/>
      <c r="C954" s="113"/>
    </row>
    <row r="955" spans="2:3" x14ac:dyDescent="0.25">
      <c r="B955" s="113"/>
      <c r="C955" s="113"/>
    </row>
    <row r="956" spans="2:3" x14ac:dyDescent="0.25">
      <c r="B956" s="113"/>
      <c r="C956" s="113"/>
    </row>
    <row r="957" spans="2:3" x14ac:dyDescent="0.25">
      <c r="B957" s="113"/>
      <c r="C957" s="113"/>
    </row>
    <row r="958" spans="2:3" x14ac:dyDescent="0.25">
      <c r="B958" s="113"/>
      <c r="C958" s="113"/>
    </row>
    <row r="959" spans="2:3" x14ac:dyDescent="0.25">
      <c r="B959" s="113"/>
      <c r="C959" s="113"/>
    </row>
    <row r="960" spans="2:3" x14ac:dyDescent="0.25">
      <c r="B960" s="113"/>
      <c r="C960" s="113"/>
    </row>
    <row r="961" spans="2:3" x14ac:dyDescent="0.25">
      <c r="B961" s="113"/>
      <c r="C961" s="113"/>
    </row>
    <row r="962" spans="2:3" x14ac:dyDescent="0.25">
      <c r="B962" s="113"/>
      <c r="C962" s="113"/>
    </row>
    <row r="963" spans="2:3" x14ac:dyDescent="0.25">
      <c r="B963" s="113"/>
      <c r="C963" s="113"/>
    </row>
    <row r="964" spans="2:3" x14ac:dyDescent="0.25">
      <c r="B964" s="113"/>
      <c r="C964" s="113"/>
    </row>
    <row r="965" spans="2:3" x14ac:dyDescent="0.25">
      <c r="B965" s="113"/>
      <c r="C965" s="113"/>
    </row>
    <row r="966" spans="2:3" x14ac:dyDescent="0.25">
      <c r="B966" s="113"/>
      <c r="C966" s="113"/>
    </row>
    <row r="967" spans="2:3" x14ac:dyDescent="0.25">
      <c r="B967" s="113"/>
      <c r="C967" s="113"/>
    </row>
    <row r="968" spans="2:3" x14ac:dyDescent="0.25">
      <c r="B968" s="113"/>
      <c r="C968" s="113"/>
    </row>
    <row r="969" spans="2:3" x14ac:dyDescent="0.25">
      <c r="B969" s="113"/>
      <c r="C969" s="113"/>
    </row>
    <row r="970" spans="2:3" x14ac:dyDescent="0.25">
      <c r="B970" s="113"/>
      <c r="C970" s="113"/>
    </row>
    <row r="971" spans="2:3" x14ac:dyDescent="0.25">
      <c r="B971" s="113"/>
      <c r="C971" s="113"/>
    </row>
    <row r="972" spans="2:3" x14ac:dyDescent="0.25">
      <c r="B972" s="113"/>
      <c r="C972" s="113"/>
    </row>
    <row r="973" spans="2:3" x14ac:dyDescent="0.25">
      <c r="B973" s="113"/>
      <c r="C973" s="113"/>
    </row>
    <row r="974" spans="2:3" x14ac:dyDescent="0.25">
      <c r="B974" s="113"/>
      <c r="C974" s="113"/>
    </row>
    <row r="975" spans="2:3" x14ac:dyDescent="0.25">
      <c r="B975" s="113"/>
      <c r="C975" s="113"/>
    </row>
    <row r="976" spans="2:3" x14ac:dyDescent="0.25">
      <c r="B976" s="113"/>
      <c r="C976" s="113"/>
    </row>
    <row r="977" spans="2:3" x14ac:dyDescent="0.25">
      <c r="B977" s="113"/>
      <c r="C977" s="113"/>
    </row>
    <row r="978" spans="2:3" x14ac:dyDescent="0.25">
      <c r="B978" s="113"/>
      <c r="C978" s="113"/>
    </row>
    <row r="979" spans="2:3" x14ac:dyDescent="0.25">
      <c r="B979" s="113"/>
      <c r="C979" s="113"/>
    </row>
    <row r="980" spans="2:3" x14ac:dyDescent="0.25">
      <c r="B980" s="113"/>
      <c r="C980" s="113"/>
    </row>
    <row r="981" spans="2:3" x14ac:dyDescent="0.25">
      <c r="B981" s="113"/>
      <c r="C981" s="113"/>
    </row>
    <row r="982" spans="2:3" x14ac:dyDescent="0.25">
      <c r="B982" s="113"/>
      <c r="C982" s="113"/>
    </row>
    <row r="983" spans="2:3" x14ac:dyDescent="0.25">
      <c r="B983" s="113"/>
      <c r="C983" s="113"/>
    </row>
    <row r="984" spans="2:3" x14ac:dyDescent="0.25">
      <c r="B984" s="113"/>
      <c r="C984" s="113"/>
    </row>
    <row r="985" spans="2:3" x14ac:dyDescent="0.25">
      <c r="B985" s="113"/>
      <c r="C985" s="113"/>
    </row>
    <row r="986" spans="2:3" x14ac:dyDescent="0.25">
      <c r="B986" s="113"/>
      <c r="C986" s="113"/>
    </row>
    <row r="987" spans="2:3" x14ac:dyDescent="0.25">
      <c r="B987" s="113"/>
      <c r="C987" s="113"/>
    </row>
    <row r="988" spans="2:3" x14ac:dyDescent="0.25">
      <c r="B988" s="113"/>
      <c r="C988" s="113"/>
    </row>
    <row r="989" spans="2:3" x14ac:dyDescent="0.25">
      <c r="B989" s="113"/>
      <c r="C989" s="113"/>
    </row>
    <row r="990" spans="2:3" x14ac:dyDescent="0.25">
      <c r="B990" s="113"/>
      <c r="C990" s="113"/>
    </row>
    <row r="991" spans="2:3" x14ac:dyDescent="0.25">
      <c r="B991" s="113"/>
      <c r="C991" s="113"/>
    </row>
    <row r="992" spans="2:3" x14ac:dyDescent="0.25">
      <c r="B992" s="113"/>
      <c r="C992" s="113"/>
    </row>
    <row r="993" spans="2:3" x14ac:dyDescent="0.25">
      <c r="B993" s="113"/>
      <c r="C993" s="113"/>
    </row>
    <row r="994" spans="2:3" x14ac:dyDescent="0.25">
      <c r="B994" s="113"/>
      <c r="C994" s="113"/>
    </row>
    <row r="995" spans="2:3" x14ac:dyDescent="0.25">
      <c r="B995" s="113"/>
      <c r="C995" s="113"/>
    </row>
    <row r="996" spans="2:3" x14ac:dyDescent="0.25">
      <c r="B996" s="113"/>
      <c r="C996" s="113"/>
    </row>
    <row r="997" spans="2:3" x14ac:dyDescent="0.25">
      <c r="B997" s="113"/>
      <c r="C997" s="113"/>
    </row>
    <row r="998" spans="2:3" x14ac:dyDescent="0.25">
      <c r="B998" s="113"/>
      <c r="C998" s="113"/>
    </row>
    <row r="999" spans="2:3" x14ac:dyDescent="0.25">
      <c r="B999" s="113"/>
      <c r="C999" s="113"/>
    </row>
    <row r="1000" spans="2:3" x14ac:dyDescent="0.25">
      <c r="B1000" s="113"/>
      <c r="C1000" s="113"/>
    </row>
    <row r="1001" spans="2:3" x14ac:dyDescent="0.25">
      <c r="B1001" s="113"/>
      <c r="C1001" s="113"/>
    </row>
    <row r="1002" spans="2:3" x14ac:dyDescent="0.25">
      <c r="B1002" s="113"/>
      <c r="C1002" s="113"/>
    </row>
    <row r="1003" spans="2:3" x14ac:dyDescent="0.25">
      <c r="B1003" s="113"/>
      <c r="C1003" s="113"/>
    </row>
    <row r="1004" spans="2:3" x14ac:dyDescent="0.25">
      <c r="B1004" s="113"/>
      <c r="C1004" s="113"/>
    </row>
    <row r="1005" spans="2:3" x14ac:dyDescent="0.25">
      <c r="B1005" s="113"/>
      <c r="C1005" s="113"/>
    </row>
    <row r="1006" spans="2:3" x14ac:dyDescent="0.25">
      <c r="B1006" s="113"/>
      <c r="C1006" s="113"/>
    </row>
    <row r="1007" spans="2:3" x14ac:dyDescent="0.25">
      <c r="B1007" s="113"/>
      <c r="C1007" s="113"/>
    </row>
    <row r="1008" spans="2:3" x14ac:dyDescent="0.25">
      <c r="B1008" s="113"/>
      <c r="C1008" s="113"/>
    </row>
    <row r="1009" spans="2:3" x14ac:dyDescent="0.25">
      <c r="B1009" s="113"/>
      <c r="C1009" s="113"/>
    </row>
    <row r="1010" spans="2:3" x14ac:dyDescent="0.25">
      <c r="B1010" s="113"/>
      <c r="C1010" s="113"/>
    </row>
    <row r="1011" spans="2:3" x14ac:dyDescent="0.25">
      <c r="B1011" s="113"/>
      <c r="C1011" s="113"/>
    </row>
    <row r="1012" spans="2:3" x14ac:dyDescent="0.25">
      <c r="B1012" s="113"/>
      <c r="C1012" s="113"/>
    </row>
    <row r="1013" spans="2:3" x14ac:dyDescent="0.25">
      <c r="B1013" s="113"/>
      <c r="C1013" s="113"/>
    </row>
    <row r="1014" spans="2:3" x14ac:dyDescent="0.25">
      <c r="B1014" s="113"/>
      <c r="C1014" s="113"/>
    </row>
    <row r="1015" spans="2:3" x14ac:dyDescent="0.25">
      <c r="B1015" s="113"/>
      <c r="C1015" s="113"/>
    </row>
    <row r="1016" spans="2:3" x14ac:dyDescent="0.25">
      <c r="B1016" s="113"/>
      <c r="C1016" s="113"/>
    </row>
    <row r="1017" spans="2:3" x14ac:dyDescent="0.25">
      <c r="B1017" s="113"/>
      <c r="C1017" s="113"/>
    </row>
    <row r="1018" spans="2:3" x14ac:dyDescent="0.25">
      <c r="B1018" s="113"/>
      <c r="C1018" s="113"/>
    </row>
    <row r="1019" spans="2:3" x14ac:dyDescent="0.25">
      <c r="B1019" s="113"/>
      <c r="C1019" s="113"/>
    </row>
    <row r="1020" spans="2:3" x14ac:dyDescent="0.25">
      <c r="B1020" s="113"/>
      <c r="C1020" s="113"/>
    </row>
    <row r="1021" spans="2:3" x14ac:dyDescent="0.25">
      <c r="B1021" s="113"/>
      <c r="C1021" s="113"/>
    </row>
    <row r="1022" spans="2:3" x14ac:dyDescent="0.25">
      <c r="B1022" s="113"/>
      <c r="C1022" s="113"/>
    </row>
    <row r="1023" spans="2:3" x14ac:dyDescent="0.25">
      <c r="B1023" s="113"/>
      <c r="C1023" s="113"/>
    </row>
    <row r="1024" spans="2:3" x14ac:dyDescent="0.25">
      <c r="B1024" s="113"/>
      <c r="C1024" s="113"/>
    </row>
    <row r="1025" spans="2:3" x14ac:dyDescent="0.25">
      <c r="B1025" s="113"/>
      <c r="C1025" s="113"/>
    </row>
    <row r="1026" spans="2:3" x14ac:dyDescent="0.25">
      <c r="B1026" s="113"/>
      <c r="C1026" s="113"/>
    </row>
    <row r="1027" spans="2:3" x14ac:dyDescent="0.25">
      <c r="B1027" s="113"/>
      <c r="C1027" s="113"/>
    </row>
    <row r="1028" spans="2:3" x14ac:dyDescent="0.25">
      <c r="B1028" s="113"/>
      <c r="C1028" s="113"/>
    </row>
    <row r="1029" spans="2:3" x14ac:dyDescent="0.25">
      <c r="B1029" s="113"/>
      <c r="C1029" s="113"/>
    </row>
    <row r="1030" spans="2:3" x14ac:dyDescent="0.25">
      <c r="B1030" s="113"/>
      <c r="C1030" s="113"/>
    </row>
    <row r="1031" spans="2:3" x14ac:dyDescent="0.25">
      <c r="B1031" s="113"/>
      <c r="C1031" s="113"/>
    </row>
    <row r="1032" spans="2:3" x14ac:dyDescent="0.25">
      <c r="B1032" s="113"/>
      <c r="C1032" s="113"/>
    </row>
    <row r="1033" spans="2:3" x14ac:dyDescent="0.25">
      <c r="B1033" s="113"/>
      <c r="C1033" s="113"/>
    </row>
    <row r="1034" spans="2:3" x14ac:dyDescent="0.25">
      <c r="B1034" s="113"/>
      <c r="C1034" s="113"/>
    </row>
    <row r="1035" spans="2:3" x14ac:dyDescent="0.25">
      <c r="B1035" s="113"/>
      <c r="C1035" s="113"/>
    </row>
    <row r="1036" spans="2:3" x14ac:dyDescent="0.25">
      <c r="B1036" s="113"/>
      <c r="C1036" s="113"/>
    </row>
    <row r="1037" spans="2:3" x14ac:dyDescent="0.25">
      <c r="B1037" s="113"/>
      <c r="C1037" s="113"/>
    </row>
    <row r="1038" spans="2:3" x14ac:dyDescent="0.25">
      <c r="B1038" s="113"/>
      <c r="C1038" s="113"/>
    </row>
    <row r="1039" spans="2:3" x14ac:dyDescent="0.25">
      <c r="B1039" s="113"/>
      <c r="C1039" s="113"/>
    </row>
    <row r="1040" spans="2:3" x14ac:dyDescent="0.25">
      <c r="B1040" s="113"/>
      <c r="C1040" s="113"/>
    </row>
    <row r="1041" spans="2:3" x14ac:dyDescent="0.25">
      <c r="B1041" s="113"/>
      <c r="C1041" s="113"/>
    </row>
    <row r="1042" spans="2:3" x14ac:dyDescent="0.25">
      <c r="B1042" s="113"/>
      <c r="C1042" s="113"/>
    </row>
    <row r="1043" spans="2:3" x14ac:dyDescent="0.25">
      <c r="B1043" s="113"/>
      <c r="C1043" s="113"/>
    </row>
    <row r="1044" spans="2:3" x14ac:dyDescent="0.25">
      <c r="B1044" s="113"/>
      <c r="C1044" s="113"/>
    </row>
    <row r="1045" spans="2:3" x14ac:dyDescent="0.25">
      <c r="B1045" s="113"/>
      <c r="C1045" s="113"/>
    </row>
    <row r="1046" spans="2:3" x14ac:dyDescent="0.25">
      <c r="B1046" s="113"/>
      <c r="C1046" s="113"/>
    </row>
    <row r="1047" spans="2:3" x14ac:dyDescent="0.25">
      <c r="B1047" s="113"/>
      <c r="C1047" s="113"/>
    </row>
    <row r="1048" spans="2:3" x14ac:dyDescent="0.25">
      <c r="B1048" s="113"/>
      <c r="C1048" s="113"/>
    </row>
    <row r="1049" spans="2:3" x14ac:dyDescent="0.25">
      <c r="B1049" s="113"/>
      <c r="C1049" s="113"/>
    </row>
    <row r="1050" spans="2:3" x14ac:dyDescent="0.25">
      <c r="B1050" s="113"/>
      <c r="C1050" s="113"/>
    </row>
    <row r="1051" spans="2:3" x14ac:dyDescent="0.25">
      <c r="B1051" s="113"/>
      <c r="C1051" s="113"/>
    </row>
    <row r="1052" spans="2:3" x14ac:dyDescent="0.25">
      <c r="B1052" s="113"/>
      <c r="C1052" s="113"/>
    </row>
    <row r="1053" spans="2:3" x14ac:dyDescent="0.25">
      <c r="B1053" s="113"/>
      <c r="C1053" s="113"/>
    </row>
    <row r="1054" spans="2:3" x14ac:dyDescent="0.25">
      <c r="B1054" s="113"/>
      <c r="C1054" s="113"/>
    </row>
    <row r="1055" spans="2:3" x14ac:dyDescent="0.25">
      <c r="B1055" s="113"/>
      <c r="C1055" s="113"/>
    </row>
    <row r="1056" spans="2:3" x14ac:dyDescent="0.25">
      <c r="B1056" s="113"/>
      <c r="C1056" s="113"/>
    </row>
    <row r="1057" spans="2:3" x14ac:dyDescent="0.25">
      <c r="B1057" s="113"/>
      <c r="C1057" s="113"/>
    </row>
    <row r="1058" spans="2:3" x14ac:dyDescent="0.25">
      <c r="B1058" s="113"/>
      <c r="C1058" s="113"/>
    </row>
    <row r="1059" spans="2:3" x14ac:dyDescent="0.25">
      <c r="B1059" s="113"/>
      <c r="C1059" s="113"/>
    </row>
    <row r="1060" spans="2:3" x14ac:dyDescent="0.25">
      <c r="B1060" s="113"/>
      <c r="C1060" s="113"/>
    </row>
    <row r="1061" spans="2:3" x14ac:dyDescent="0.25">
      <c r="B1061" s="113"/>
      <c r="C1061" s="113"/>
    </row>
    <row r="1062" spans="2:3" x14ac:dyDescent="0.25">
      <c r="B1062" s="113"/>
      <c r="C1062" s="113"/>
    </row>
    <row r="1063" spans="2:3" x14ac:dyDescent="0.25">
      <c r="B1063" s="113"/>
      <c r="C1063" s="113"/>
    </row>
    <row r="1064" spans="2:3" x14ac:dyDescent="0.25">
      <c r="B1064" s="113"/>
      <c r="C1064" s="113"/>
    </row>
    <row r="1065" spans="2:3" x14ac:dyDescent="0.25">
      <c r="B1065" s="113"/>
      <c r="C1065" s="113"/>
    </row>
    <row r="1066" spans="2:3" x14ac:dyDescent="0.25">
      <c r="B1066" s="113"/>
      <c r="C1066" s="113"/>
    </row>
    <row r="1067" spans="2:3" x14ac:dyDescent="0.25">
      <c r="B1067" s="113"/>
      <c r="C1067" s="113"/>
    </row>
    <row r="1068" spans="2:3" x14ac:dyDescent="0.25">
      <c r="B1068" s="113"/>
      <c r="C1068" s="113"/>
    </row>
    <row r="1069" spans="2:3" x14ac:dyDescent="0.25">
      <c r="B1069" s="113"/>
      <c r="C1069" s="113"/>
    </row>
    <row r="1070" spans="2:3" x14ac:dyDescent="0.25">
      <c r="B1070" s="113"/>
      <c r="C1070" s="113"/>
    </row>
    <row r="1071" spans="2:3" x14ac:dyDescent="0.25">
      <c r="B1071" s="113"/>
      <c r="C1071" s="113"/>
    </row>
    <row r="1072" spans="2:3" x14ac:dyDescent="0.25">
      <c r="B1072" s="113"/>
      <c r="C1072" s="113"/>
    </row>
    <row r="1073" spans="2:3" x14ac:dyDescent="0.25">
      <c r="B1073" s="113"/>
      <c r="C1073" s="113"/>
    </row>
    <row r="1074" spans="2:3" x14ac:dyDescent="0.25">
      <c r="B1074" s="113"/>
      <c r="C1074" s="113"/>
    </row>
    <row r="1075" spans="2:3" x14ac:dyDescent="0.25">
      <c r="B1075" s="113"/>
      <c r="C1075" s="113"/>
    </row>
    <row r="1076" spans="2:3" x14ac:dyDescent="0.25">
      <c r="B1076" s="113"/>
      <c r="C1076" s="113"/>
    </row>
    <row r="1077" spans="2:3" x14ac:dyDescent="0.25">
      <c r="B1077" s="113"/>
      <c r="C1077" s="113"/>
    </row>
    <row r="1078" spans="2:3" x14ac:dyDescent="0.25">
      <c r="B1078" s="113"/>
      <c r="C1078" s="113"/>
    </row>
    <row r="1079" spans="2:3" x14ac:dyDescent="0.25">
      <c r="B1079" s="113"/>
      <c r="C1079" s="113"/>
    </row>
    <row r="1080" spans="2:3" x14ac:dyDescent="0.25">
      <c r="B1080" s="113"/>
      <c r="C1080" s="113"/>
    </row>
    <row r="1081" spans="2:3" x14ac:dyDescent="0.25">
      <c r="B1081" s="113"/>
      <c r="C1081" s="113"/>
    </row>
    <row r="1082" spans="2:3" x14ac:dyDescent="0.25">
      <c r="B1082" s="113"/>
      <c r="C1082" s="113"/>
    </row>
    <row r="1083" spans="2:3" x14ac:dyDescent="0.25">
      <c r="B1083" s="113"/>
      <c r="C1083" s="113"/>
    </row>
    <row r="1084" spans="2:3" x14ac:dyDescent="0.25">
      <c r="B1084" s="113"/>
      <c r="C1084" s="113"/>
    </row>
    <row r="1085" spans="2:3" x14ac:dyDescent="0.25">
      <c r="B1085" s="113"/>
      <c r="C1085" s="113"/>
    </row>
    <row r="1086" spans="2:3" x14ac:dyDescent="0.25">
      <c r="B1086" s="113"/>
      <c r="C1086" s="113"/>
    </row>
    <row r="1087" spans="2:3" x14ac:dyDescent="0.25">
      <c r="B1087" s="113"/>
      <c r="C1087" s="113"/>
    </row>
    <row r="1088" spans="2:3" x14ac:dyDescent="0.25">
      <c r="B1088" s="113"/>
      <c r="C1088" s="113"/>
    </row>
    <row r="1089" spans="2:3" x14ac:dyDescent="0.25">
      <c r="B1089" s="113"/>
      <c r="C1089" s="113"/>
    </row>
    <row r="1090" spans="2:3" x14ac:dyDescent="0.25">
      <c r="B1090" s="113"/>
      <c r="C1090" s="113"/>
    </row>
    <row r="1091" spans="2:3" x14ac:dyDescent="0.25">
      <c r="B1091" s="113"/>
      <c r="C1091" s="113"/>
    </row>
    <row r="1092" spans="2:3" x14ac:dyDescent="0.25">
      <c r="B1092" s="113"/>
      <c r="C1092" s="113"/>
    </row>
    <row r="1093" spans="2:3" x14ac:dyDescent="0.25">
      <c r="B1093" s="113"/>
      <c r="C1093" s="113"/>
    </row>
    <row r="1094" spans="2:3" x14ac:dyDescent="0.25">
      <c r="B1094" s="113"/>
      <c r="C1094" s="113"/>
    </row>
    <row r="1095" spans="2:3" x14ac:dyDescent="0.25">
      <c r="B1095" s="113"/>
      <c r="C1095" s="113"/>
    </row>
    <row r="1096" spans="2:3" x14ac:dyDescent="0.25">
      <c r="B1096" s="113"/>
      <c r="C1096" s="113"/>
    </row>
    <row r="1097" spans="2:3" x14ac:dyDescent="0.25">
      <c r="B1097" s="113"/>
      <c r="C1097" s="113"/>
    </row>
    <row r="1098" spans="2:3" x14ac:dyDescent="0.25">
      <c r="B1098" s="113"/>
      <c r="C1098" s="113"/>
    </row>
    <row r="1099" spans="2:3" x14ac:dyDescent="0.25">
      <c r="B1099" s="113"/>
      <c r="C1099" s="113"/>
    </row>
    <row r="1100" spans="2:3" x14ac:dyDescent="0.25">
      <c r="B1100" s="113"/>
      <c r="C1100" s="113"/>
    </row>
    <row r="1101" spans="2:3" x14ac:dyDescent="0.25">
      <c r="B1101" s="113"/>
      <c r="C1101" s="113"/>
    </row>
    <row r="1102" spans="2:3" x14ac:dyDescent="0.25">
      <c r="B1102" s="113"/>
      <c r="C1102" s="113"/>
    </row>
    <row r="1103" spans="2:3" x14ac:dyDescent="0.25">
      <c r="B1103" s="113"/>
      <c r="C1103" s="113"/>
    </row>
    <row r="1104" spans="2:3" x14ac:dyDescent="0.25">
      <c r="B1104" s="113"/>
      <c r="C1104" s="113"/>
    </row>
    <row r="1105" spans="2:3" x14ac:dyDescent="0.25">
      <c r="B1105" s="113"/>
      <c r="C1105" s="113"/>
    </row>
    <row r="1106" spans="2:3" x14ac:dyDescent="0.25">
      <c r="B1106" s="113"/>
      <c r="C1106" s="113"/>
    </row>
    <row r="1107" spans="2:3" x14ac:dyDescent="0.25">
      <c r="B1107" s="113"/>
      <c r="C1107" s="113"/>
    </row>
    <row r="1108" spans="2:3" x14ac:dyDescent="0.25">
      <c r="B1108" s="113"/>
      <c r="C1108" s="113"/>
    </row>
    <row r="1109" spans="2:3" x14ac:dyDescent="0.25">
      <c r="B1109" s="113"/>
      <c r="C1109" s="113"/>
    </row>
    <row r="1110" spans="2:3" x14ac:dyDescent="0.25">
      <c r="B1110" s="113"/>
      <c r="C1110" s="113"/>
    </row>
    <row r="1111" spans="2:3" x14ac:dyDescent="0.25">
      <c r="B1111" s="113"/>
      <c r="C1111" s="113"/>
    </row>
    <row r="1112" spans="2:3" x14ac:dyDescent="0.25">
      <c r="B1112" s="113"/>
      <c r="C1112" s="113"/>
    </row>
    <row r="1113" spans="2:3" x14ac:dyDescent="0.25">
      <c r="B1113" s="113"/>
      <c r="C1113" s="113"/>
    </row>
    <row r="1114" spans="2:3" x14ac:dyDescent="0.25">
      <c r="B1114" s="113"/>
      <c r="C1114" s="113"/>
    </row>
    <row r="1115" spans="2:3" x14ac:dyDescent="0.25">
      <c r="B1115" s="113"/>
      <c r="C1115" s="113"/>
    </row>
    <row r="1116" spans="2:3" x14ac:dyDescent="0.25">
      <c r="B1116" s="113"/>
      <c r="C1116" s="113"/>
    </row>
    <row r="1117" spans="2:3" x14ac:dyDescent="0.25">
      <c r="B1117" s="113"/>
      <c r="C1117" s="113"/>
    </row>
    <row r="1118" spans="2:3" x14ac:dyDescent="0.25">
      <c r="B1118" s="113"/>
      <c r="C1118" s="113"/>
    </row>
    <row r="1119" spans="2:3" x14ac:dyDescent="0.25">
      <c r="B1119" s="113"/>
      <c r="C1119" s="113"/>
    </row>
    <row r="1120" spans="2:3" x14ac:dyDescent="0.25">
      <c r="B1120" s="113"/>
      <c r="C1120" s="113"/>
    </row>
    <row r="1121" spans="2:3" x14ac:dyDescent="0.25">
      <c r="B1121" s="113"/>
      <c r="C1121" s="113"/>
    </row>
    <row r="1122" spans="2:3" x14ac:dyDescent="0.25">
      <c r="B1122" s="113"/>
      <c r="C1122" s="113"/>
    </row>
    <row r="1123" spans="2:3" x14ac:dyDescent="0.25">
      <c r="B1123" s="113"/>
      <c r="C1123" s="113"/>
    </row>
    <row r="1124" spans="2:3" x14ac:dyDescent="0.25">
      <c r="B1124" s="113"/>
      <c r="C1124" s="113"/>
    </row>
    <row r="1125" spans="2:3" x14ac:dyDescent="0.25">
      <c r="B1125" s="113"/>
      <c r="C1125" s="113"/>
    </row>
    <row r="1126" spans="2:3" x14ac:dyDescent="0.25">
      <c r="B1126" s="113"/>
      <c r="C1126" s="113"/>
    </row>
    <row r="1127" spans="2:3" x14ac:dyDescent="0.25">
      <c r="B1127" s="113"/>
      <c r="C1127" s="113"/>
    </row>
    <row r="1128" spans="2:3" x14ac:dyDescent="0.25">
      <c r="B1128" s="113"/>
      <c r="C1128" s="113"/>
    </row>
    <row r="1129" spans="2:3" x14ac:dyDescent="0.25">
      <c r="B1129" s="113"/>
      <c r="C1129" s="113"/>
    </row>
    <row r="1130" spans="2:3" x14ac:dyDescent="0.25">
      <c r="B1130" s="113"/>
      <c r="C1130" s="113"/>
    </row>
    <row r="1131" spans="2:3" x14ac:dyDescent="0.25">
      <c r="B1131" s="113"/>
      <c r="C1131" s="113"/>
    </row>
    <row r="1132" spans="2:3" x14ac:dyDescent="0.25">
      <c r="B1132" s="113"/>
      <c r="C1132" s="113"/>
    </row>
    <row r="1133" spans="2:3" x14ac:dyDescent="0.25">
      <c r="B1133" s="113"/>
      <c r="C1133" s="113"/>
    </row>
    <row r="1134" spans="2:3" x14ac:dyDescent="0.25">
      <c r="B1134" s="113"/>
      <c r="C1134" s="113"/>
    </row>
    <row r="1135" spans="2:3" x14ac:dyDescent="0.25">
      <c r="B1135" s="113"/>
      <c r="C1135" s="113"/>
    </row>
    <row r="1136" spans="2:3" x14ac:dyDescent="0.25">
      <c r="B1136" s="113"/>
      <c r="C1136" s="113"/>
    </row>
    <row r="1137" spans="2:3" x14ac:dyDescent="0.25">
      <c r="B1137" s="113"/>
      <c r="C1137" s="113"/>
    </row>
    <row r="1138" spans="2:3" x14ac:dyDescent="0.25">
      <c r="B1138" s="113"/>
      <c r="C1138" s="113"/>
    </row>
    <row r="1139" spans="2:3" x14ac:dyDescent="0.25">
      <c r="B1139" s="113"/>
      <c r="C1139" s="113"/>
    </row>
    <row r="1140" spans="2:3" x14ac:dyDescent="0.25">
      <c r="B1140" s="113"/>
      <c r="C1140" s="113"/>
    </row>
    <row r="1141" spans="2:3" x14ac:dyDescent="0.25">
      <c r="B1141" s="113"/>
      <c r="C1141" s="113"/>
    </row>
    <row r="1142" spans="2:3" x14ac:dyDescent="0.25">
      <c r="B1142" s="113"/>
      <c r="C1142" s="113"/>
    </row>
    <row r="1143" spans="2:3" x14ac:dyDescent="0.25">
      <c r="B1143" s="113"/>
      <c r="C1143" s="113"/>
    </row>
    <row r="1144" spans="2:3" x14ac:dyDescent="0.25">
      <c r="B1144" s="113"/>
      <c r="C1144" s="113"/>
    </row>
    <row r="1145" spans="2:3" x14ac:dyDescent="0.25">
      <c r="B1145" s="113"/>
      <c r="C1145" s="113"/>
    </row>
    <row r="1146" spans="2:3" x14ac:dyDescent="0.25">
      <c r="B1146" s="113"/>
      <c r="C1146" s="113"/>
    </row>
    <row r="1147" spans="2:3" x14ac:dyDescent="0.25">
      <c r="B1147" s="113"/>
      <c r="C1147" s="113"/>
    </row>
    <row r="1148" spans="2:3" x14ac:dyDescent="0.25">
      <c r="B1148" s="113"/>
      <c r="C1148" s="113"/>
    </row>
    <row r="1149" spans="2:3" x14ac:dyDescent="0.25">
      <c r="B1149" s="113"/>
      <c r="C1149" s="113"/>
    </row>
    <row r="1150" spans="2:3" x14ac:dyDescent="0.25">
      <c r="B1150" s="113"/>
      <c r="C1150" s="113"/>
    </row>
    <row r="1151" spans="2:3" x14ac:dyDescent="0.25">
      <c r="B1151" s="113"/>
      <c r="C1151" s="113"/>
    </row>
    <row r="1152" spans="2:3" x14ac:dyDescent="0.25">
      <c r="B1152" s="113"/>
      <c r="C1152" s="113"/>
    </row>
    <row r="1153" spans="2:3" x14ac:dyDescent="0.25">
      <c r="B1153" s="113"/>
      <c r="C1153" s="113"/>
    </row>
    <row r="1154" spans="2:3" x14ac:dyDescent="0.25">
      <c r="B1154" s="113"/>
      <c r="C1154" s="113"/>
    </row>
    <row r="1155" spans="2:3" x14ac:dyDescent="0.25">
      <c r="B1155" s="113"/>
      <c r="C1155" s="113"/>
    </row>
    <row r="1156" spans="2:3" x14ac:dyDescent="0.25">
      <c r="B1156" s="113"/>
      <c r="C1156" s="113"/>
    </row>
    <row r="1157" spans="2:3" x14ac:dyDescent="0.25">
      <c r="B1157" s="113"/>
      <c r="C1157" s="113"/>
    </row>
    <row r="1158" spans="2:3" x14ac:dyDescent="0.25">
      <c r="B1158" s="113"/>
      <c r="C1158" s="113"/>
    </row>
    <row r="1159" spans="2:3" x14ac:dyDescent="0.25">
      <c r="B1159" s="113"/>
      <c r="C1159" s="113"/>
    </row>
    <row r="1160" spans="2:3" x14ac:dyDescent="0.25">
      <c r="B1160" s="113"/>
      <c r="C1160" s="113"/>
    </row>
    <row r="1161" spans="2:3" x14ac:dyDescent="0.25">
      <c r="B1161" s="113"/>
      <c r="C1161" s="113"/>
    </row>
    <row r="1162" spans="2:3" x14ac:dyDescent="0.25">
      <c r="B1162" s="113"/>
      <c r="C1162" s="113"/>
    </row>
    <row r="1163" spans="2:3" x14ac:dyDescent="0.25">
      <c r="B1163" s="113"/>
      <c r="C1163" s="113"/>
    </row>
    <row r="1164" spans="2:3" x14ac:dyDescent="0.25">
      <c r="B1164" s="113"/>
      <c r="C1164" s="113"/>
    </row>
    <row r="1165" spans="2:3" x14ac:dyDescent="0.25">
      <c r="B1165" s="113"/>
      <c r="C1165" s="113"/>
    </row>
    <row r="1166" spans="2:3" x14ac:dyDescent="0.25">
      <c r="B1166" s="113"/>
      <c r="C1166" s="113"/>
    </row>
    <row r="1167" spans="2:3" x14ac:dyDescent="0.25">
      <c r="B1167" s="113"/>
      <c r="C1167" s="113"/>
    </row>
    <row r="1168" spans="2:3" x14ac:dyDescent="0.25">
      <c r="B1168" s="113"/>
      <c r="C1168" s="113"/>
    </row>
    <row r="1169" spans="2:3" x14ac:dyDescent="0.25">
      <c r="B1169" s="113"/>
      <c r="C1169" s="113"/>
    </row>
    <row r="1170" spans="2:3" x14ac:dyDescent="0.25">
      <c r="B1170" s="113"/>
      <c r="C1170" s="113"/>
    </row>
    <row r="1171" spans="2:3" x14ac:dyDescent="0.25">
      <c r="B1171" s="113"/>
      <c r="C1171" s="113"/>
    </row>
    <row r="1172" spans="2:3" x14ac:dyDescent="0.25">
      <c r="B1172" s="113"/>
      <c r="C1172" s="113"/>
    </row>
    <row r="1173" spans="2:3" x14ac:dyDescent="0.25">
      <c r="B1173" s="113"/>
      <c r="C1173" s="113"/>
    </row>
    <row r="1174" spans="2:3" x14ac:dyDescent="0.25">
      <c r="B1174" s="113"/>
      <c r="C1174" s="113"/>
    </row>
    <row r="1175" spans="2:3" x14ac:dyDescent="0.25">
      <c r="B1175" s="113"/>
      <c r="C1175" s="113"/>
    </row>
    <row r="1176" spans="2:3" x14ac:dyDescent="0.25">
      <c r="B1176" s="113"/>
      <c r="C1176" s="113"/>
    </row>
    <row r="1177" spans="2:3" x14ac:dyDescent="0.25">
      <c r="B1177" s="113"/>
      <c r="C1177" s="113"/>
    </row>
    <row r="1178" spans="2:3" x14ac:dyDescent="0.25">
      <c r="B1178" s="113"/>
      <c r="C1178" s="113"/>
    </row>
    <row r="1179" spans="2:3" x14ac:dyDescent="0.25">
      <c r="B1179" s="113"/>
      <c r="C1179" s="113"/>
    </row>
    <row r="1180" spans="2:3" x14ac:dyDescent="0.25">
      <c r="B1180" s="113"/>
      <c r="C1180" s="113"/>
    </row>
    <row r="1181" spans="2:3" x14ac:dyDescent="0.25">
      <c r="B1181" s="113"/>
      <c r="C1181" s="113"/>
    </row>
    <row r="1182" spans="2:3" x14ac:dyDescent="0.25">
      <c r="B1182" s="113"/>
      <c r="C1182" s="113"/>
    </row>
    <row r="1183" spans="2:3" x14ac:dyDescent="0.25">
      <c r="B1183" s="113"/>
      <c r="C1183" s="113"/>
    </row>
    <row r="1184" spans="2:3" x14ac:dyDescent="0.25">
      <c r="B1184" s="113"/>
      <c r="C1184" s="113"/>
    </row>
    <row r="1185" spans="2:3" x14ac:dyDescent="0.25">
      <c r="B1185" s="113"/>
      <c r="C1185" s="113"/>
    </row>
    <row r="1186" spans="2:3" x14ac:dyDescent="0.25">
      <c r="B1186" s="113"/>
      <c r="C1186" s="113"/>
    </row>
    <row r="1187" spans="2:3" x14ac:dyDescent="0.25">
      <c r="B1187" s="113"/>
      <c r="C1187" s="113"/>
    </row>
    <row r="1188" spans="2:3" x14ac:dyDescent="0.25">
      <c r="B1188" s="113"/>
      <c r="C1188" s="113"/>
    </row>
    <row r="1189" spans="2:3" x14ac:dyDescent="0.25">
      <c r="B1189" s="113"/>
      <c r="C1189" s="113"/>
    </row>
    <row r="1190" spans="2:3" x14ac:dyDescent="0.25">
      <c r="B1190" s="113"/>
      <c r="C1190" s="113"/>
    </row>
    <row r="1191" spans="2:3" x14ac:dyDescent="0.25">
      <c r="B1191" s="113"/>
      <c r="C1191" s="113"/>
    </row>
    <row r="1192" spans="2:3" x14ac:dyDescent="0.25">
      <c r="B1192" s="113"/>
      <c r="C1192" s="113"/>
    </row>
    <row r="1193" spans="2:3" x14ac:dyDescent="0.25">
      <c r="B1193" s="113"/>
      <c r="C1193" s="113"/>
    </row>
    <row r="1194" spans="2:3" x14ac:dyDescent="0.25">
      <c r="B1194" s="113"/>
      <c r="C1194" s="113"/>
    </row>
    <row r="1195" spans="2:3" x14ac:dyDescent="0.25">
      <c r="B1195" s="113"/>
      <c r="C1195" s="113"/>
    </row>
    <row r="1196" spans="2:3" x14ac:dyDescent="0.25">
      <c r="B1196" s="113"/>
      <c r="C1196" s="113"/>
    </row>
    <row r="1197" spans="2:3" x14ac:dyDescent="0.25">
      <c r="B1197" s="113"/>
      <c r="C1197" s="113"/>
    </row>
    <row r="1198" spans="2:3" x14ac:dyDescent="0.25">
      <c r="B1198" s="113"/>
      <c r="C1198" s="113"/>
    </row>
    <row r="1199" spans="2:3" x14ac:dyDescent="0.25">
      <c r="B1199" s="113"/>
      <c r="C1199" s="113"/>
    </row>
    <row r="1200" spans="2:3" x14ac:dyDescent="0.25">
      <c r="B1200" s="113"/>
      <c r="C1200" s="113"/>
    </row>
    <row r="1201" spans="2:3" x14ac:dyDescent="0.25">
      <c r="B1201" s="113"/>
      <c r="C1201" s="113"/>
    </row>
    <row r="1202" spans="2:3" x14ac:dyDescent="0.25">
      <c r="B1202" s="113"/>
      <c r="C1202" s="113"/>
    </row>
    <row r="1203" spans="2:3" x14ac:dyDescent="0.25">
      <c r="B1203" s="113"/>
      <c r="C1203" s="113"/>
    </row>
    <row r="1204" spans="2:3" x14ac:dyDescent="0.25">
      <c r="B1204" s="113"/>
      <c r="C1204" s="113"/>
    </row>
    <row r="1205" spans="2:3" x14ac:dyDescent="0.25">
      <c r="B1205" s="113"/>
      <c r="C1205" s="113"/>
    </row>
    <row r="1206" spans="2:3" x14ac:dyDescent="0.25">
      <c r="B1206" s="113"/>
      <c r="C1206" s="113"/>
    </row>
    <row r="1207" spans="2:3" x14ac:dyDescent="0.25">
      <c r="B1207" s="113"/>
      <c r="C1207" s="113"/>
    </row>
    <row r="1208" spans="2:3" x14ac:dyDescent="0.25">
      <c r="B1208" s="113"/>
      <c r="C1208" s="113"/>
    </row>
    <row r="1209" spans="2:3" x14ac:dyDescent="0.25">
      <c r="B1209" s="113"/>
      <c r="C1209" s="113"/>
    </row>
    <row r="1210" spans="2:3" x14ac:dyDescent="0.25">
      <c r="B1210" s="113"/>
      <c r="C1210" s="113"/>
    </row>
    <row r="1211" spans="2:3" x14ac:dyDescent="0.25">
      <c r="B1211" s="113"/>
      <c r="C1211" s="113"/>
    </row>
    <row r="1212" spans="2:3" x14ac:dyDescent="0.25">
      <c r="B1212" s="113"/>
      <c r="C1212" s="113"/>
    </row>
    <row r="1213" spans="2:3" x14ac:dyDescent="0.25">
      <c r="B1213" s="113"/>
      <c r="C1213" s="113"/>
    </row>
    <row r="1214" spans="2:3" x14ac:dyDescent="0.25">
      <c r="B1214" s="113"/>
      <c r="C1214" s="113"/>
    </row>
    <row r="1215" spans="2:3" x14ac:dyDescent="0.25">
      <c r="B1215" s="113"/>
      <c r="C1215" s="113"/>
    </row>
    <row r="1216" spans="2:3" x14ac:dyDescent="0.25">
      <c r="B1216" s="113"/>
      <c r="C1216" s="113"/>
    </row>
    <row r="1217" spans="2:3" x14ac:dyDescent="0.25">
      <c r="B1217" s="113"/>
      <c r="C1217" s="113"/>
    </row>
    <row r="1218" spans="2:3" x14ac:dyDescent="0.25">
      <c r="B1218" s="113"/>
      <c r="C1218" s="113"/>
    </row>
    <row r="1219" spans="2:3" x14ac:dyDescent="0.25">
      <c r="B1219" s="113"/>
      <c r="C1219" s="113"/>
    </row>
    <row r="1220" spans="2:3" x14ac:dyDescent="0.25">
      <c r="B1220" s="113"/>
      <c r="C1220" s="113"/>
    </row>
    <row r="1221" spans="2:3" x14ac:dyDescent="0.25">
      <c r="B1221" s="113"/>
      <c r="C1221" s="113"/>
    </row>
    <row r="1222" spans="2:3" x14ac:dyDescent="0.25">
      <c r="B1222" s="113"/>
      <c r="C1222" s="113"/>
    </row>
    <row r="1223" spans="2:3" x14ac:dyDescent="0.25">
      <c r="B1223" s="113"/>
      <c r="C1223" s="113"/>
    </row>
    <row r="1224" spans="2:3" x14ac:dyDescent="0.25">
      <c r="B1224" s="113"/>
      <c r="C1224" s="113"/>
    </row>
    <row r="1225" spans="2:3" x14ac:dyDescent="0.25">
      <c r="B1225" s="113"/>
      <c r="C1225" s="113"/>
    </row>
    <row r="1226" spans="2:3" x14ac:dyDescent="0.25">
      <c r="B1226" s="113"/>
      <c r="C1226" s="113"/>
    </row>
    <row r="1227" spans="2:3" x14ac:dyDescent="0.25">
      <c r="B1227" s="113"/>
      <c r="C1227" s="113"/>
    </row>
    <row r="1228" spans="2:3" x14ac:dyDescent="0.25">
      <c r="B1228" s="113"/>
      <c r="C1228" s="113"/>
    </row>
    <row r="1229" spans="2:3" x14ac:dyDescent="0.25">
      <c r="B1229" s="113"/>
      <c r="C1229" s="113"/>
    </row>
    <row r="1230" spans="2:3" x14ac:dyDescent="0.25">
      <c r="B1230" s="113"/>
      <c r="C1230" s="113"/>
    </row>
    <row r="1231" spans="2:3" x14ac:dyDescent="0.25">
      <c r="B1231" s="113"/>
      <c r="C1231" s="113"/>
    </row>
    <row r="1232" spans="2:3" x14ac:dyDescent="0.25">
      <c r="B1232" s="113"/>
      <c r="C1232" s="113"/>
    </row>
    <row r="1233" spans="2:3" x14ac:dyDescent="0.25">
      <c r="B1233" s="113"/>
      <c r="C1233" s="113"/>
    </row>
    <row r="1234" spans="2:3" x14ac:dyDescent="0.25">
      <c r="B1234" s="113"/>
      <c r="C1234" s="113"/>
    </row>
    <row r="1235" spans="2:3" x14ac:dyDescent="0.25">
      <c r="B1235" s="113"/>
      <c r="C1235" s="113"/>
    </row>
    <row r="1236" spans="2:3" x14ac:dyDescent="0.25">
      <c r="B1236" s="113"/>
      <c r="C1236" s="113"/>
    </row>
    <row r="1237" spans="2:3" x14ac:dyDescent="0.25">
      <c r="B1237" s="113"/>
      <c r="C1237" s="113"/>
    </row>
    <row r="1238" spans="2:3" x14ac:dyDescent="0.25">
      <c r="B1238" s="113"/>
      <c r="C1238" s="113"/>
    </row>
    <row r="1239" spans="2:3" x14ac:dyDescent="0.25">
      <c r="B1239" s="113"/>
      <c r="C1239" s="113"/>
    </row>
    <row r="1240" spans="2:3" x14ac:dyDescent="0.25">
      <c r="B1240" s="113"/>
      <c r="C1240" s="113"/>
    </row>
    <row r="1241" spans="2:3" x14ac:dyDescent="0.25">
      <c r="B1241" s="113"/>
      <c r="C1241" s="113"/>
    </row>
    <row r="1242" spans="2:3" x14ac:dyDescent="0.25">
      <c r="B1242" s="113"/>
      <c r="C1242" s="113"/>
    </row>
    <row r="1243" spans="2:3" x14ac:dyDescent="0.25">
      <c r="B1243" s="113"/>
      <c r="C1243" s="113"/>
    </row>
    <row r="1244" spans="2:3" x14ac:dyDescent="0.25">
      <c r="B1244" s="113"/>
      <c r="C1244" s="113"/>
    </row>
    <row r="1245" spans="2:3" x14ac:dyDescent="0.25">
      <c r="B1245" s="113"/>
      <c r="C1245" s="113"/>
    </row>
    <row r="1246" spans="2:3" x14ac:dyDescent="0.25">
      <c r="B1246" s="113"/>
      <c r="C1246" s="113"/>
    </row>
    <row r="1247" spans="2:3" x14ac:dyDescent="0.25">
      <c r="B1247" s="113"/>
      <c r="C1247" s="113"/>
    </row>
    <row r="1248" spans="2:3" x14ac:dyDescent="0.25">
      <c r="B1248" s="113"/>
      <c r="C1248" s="113"/>
    </row>
    <row r="1249" spans="2:3" x14ac:dyDescent="0.25">
      <c r="B1249" s="113"/>
      <c r="C1249" s="113"/>
    </row>
    <row r="1250" spans="2:3" x14ac:dyDescent="0.25">
      <c r="B1250" s="113"/>
      <c r="C1250" s="113"/>
    </row>
    <row r="1251" spans="2:3" x14ac:dyDescent="0.25">
      <c r="B1251" s="113"/>
      <c r="C1251" s="113"/>
    </row>
    <row r="1252" spans="2:3" x14ac:dyDescent="0.25">
      <c r="B1252" s="113"/>
      <c r="C1252" s="113"/>
    </row>
    <row r="1253" spans="2:3" x14ac:dyDescent="0.25">
      <c r="B1253" s="113"/>
      <c r="C1253" s="113"/>
    </row>
    <row r="1254" spans="2:3" x14ac:dyDescent="0.25">
      <c r="B1254" s="113"/>
      <c r="C1254" s="113"/>
    </row>
    <row r="1255" spans="2:3" x14ac:dyDescent="0.25">
      <c r="B1255" s="113"/>
      <c r="C1255" s="113"/>
    </row>
    <row r="1256" spans="2:3" x14ac:dyDescent="0.25">
      <c r="B1256" s="113"/>
      <c r="C1256" s="113"/>
    </row>
    <row r="1257" spans="2:3" x14ac:dyDescent="0.25">
      <c r="B1257" s="113"/>
      <c r="C1257" s="113"/>
    </row>
    <row r="1258" spans="2:3" x14ac:dyDescent="0.25">
      <c r="B1258" s="113"/>
      <c r="C1258" s="113"/>
    </row>
    <row r="1259" spans="2:3" x14ac:dyDescent="0.25">
      <c r="B1259" s="113"/>
      <c r="C1259" s="113"/>
    </row>
    <row r="1260" spans="2:3" x14ac:dyDescent="0.25">
      <c r="B1260" s="113"/>
      <c r="C1260" s="113"/>
    </row>
    <row r="1261" spans="2:3" x14ac:dyDescent="0.25">
      <c r="B1261" s="113"/>
      <c r="C1261" s="113"/>
    </row>
    <row r="1262" spans="2:3" x14ac:dyDescent="0.25">
      <c r="B1262" s="113"/>
      <c r="C1262" s="113"/>
    </row>
    <row r="1263" spans="2:3" x14ac:dyDescent="0.25">
      <c r="B1263" s="113"/>
      <c r="C1263" s="113"/>
    </row>
    <row r="1264" spans="2:3" x14ac:dyDescent="0.25">
      <c r="B1264" s="113"/>
      <c r="C1264" s="113"/>
    </row>
    <row r="1265" spans="2:3" x14ac:dyDescent="0.25">
      <c r="B1265" s="113"/>
      <c r="C1265" s="113"/>
    </row>
    <row r="1266" spans="2:3" x14ac:dyDescent="0.25">
      <c r="B1266" s="113"/>
      <c r="C1266" s="113"/>
    </row>
    <row r="1267" spans="2:3" x14ac:dyDescent="0.25">
      <c r="B1267" s="113"/>
      <c r="C1267" s="113"/>
    </row>
    <row r="1268" spans="2:3" x14ac:dyDescent="0.25">
      <c r="B1268" s="113"/>
      <c r="C1268" s="113"/>
    </row>
    <row r="1269" spans="2:3" x14ac:dyDescent="0.25">
      <c r="B1269" s="113"/>
      <c r="C1269" s="113"/>
    </row>
    <row r="1270" spans="2:3" x14ac:dyDescent="0.25">
      <c r="B1270" s="113"/>
      <c r="C1270" s="113"/>
    </row>
    <row r="1271" spans="2:3" x14ac:dyDescent="0.25">
      <c r="B1271" s="113"/>
      <c r="C1271" s="113"/>
    </row>
    <row r="1272" spans="2:3" x14ac:dyDescent="0.25">
      <c r="B1272" s="113"/>
      <c r="C1272" s="113"/>
    </row>
    <row r="1273" spans="2:3" x14ac:dyDescent="0.25">
      <c r="B1273" s="113"/>
      <c r="C1273" s="113"/>
    </row>
    <row r="1274" spans="2:3" x14ac:dyDescent="0.25">
      <c r="B1274" s="113"/>
      <c r="C1274" s="113"/>
    </row>
    <row r="1275" spans="2:3" x14ac:dyDescent="0.25">
      <c r="B1275" s="113"/>
      <c r="C1275" s="113"/>
    </row>
    <row r="1276" spans="2:3" x14ac:dyDescent="0.25">
      <c r="B1276" s="113"/>
      <c r="C1276" s="113"/>
    </row>
    <row r="1277" spans="2:3" x14ac:dyDescent="0.25">
      <c r="B1277" s="113"/>
      <c r="C1277" s="113"/>
    </row>
    <row r="1278" spans="2:3" x14ac:dyDescent="0.25">
      <c r="B1278" s="113"/>
      <c r="C1278" s="113"/>
    </row>
    <row r="1279" spans="2:3" x14ac:dyDescent="0.25">
      <c r="B1279" s="113"/>
      <c r="C1279" s="113"/>
    </row>
    <row r="1280" spans="2:3" x14ac:dyDescent="0.25">
      <c r="B1280" s="113"/>
      <c r="C1280" s="113"/>
    </row>
    <row r="1281" spans="2:3" x14ac:dyDescent="0.25">
      <c r="B1281" s="113"/>
      <c r="C1281" s="113"/>
    </row>
    <row r="1282" spans="2:3" x14ac:dyDescent="0.25">
      <c r="B1282" s="113"/>
      <c r="C1282" s="113"/>
    </row>
    <row r="1283" spans="2:3" x14ac:dyDescent="0.25">
      <c r="B1283" s="113"/>
      <c r="C1283" s="113"/>
    </row>
    <row r="1284" spans="2:3" x14ac:dyDescent="0.25">
      <c r="B1284" s="113"/>
      <c r="C1284" s="113"/>
    </row>
    <row r="1285" spans="2:3" x14ac:dyDescent="0.25">
      <c r="B1285" s="113"/>
      <c r="C1285" s="113"/>
    </row>
    <row r="1286" spans="2:3" x14ac:dyDescent="0.25">
      <c r="B1286" s="113"/>
      <c r="C1286" s="113"/>
    </row>
    <row r="1287" spans="2:3" x14ac:dyDescent="0.25">
      <c r="B1287" s="113"/>
      <c r="C1287" s="113"/>
    </row>
    <row r="1288" spans="2:3" x14ac:dyDescent="0.25">
      <c r="B1288" s="113"/>
      <c r="C1288" s="113"/>
    </row>
    <row r="1289" spans="2:3" x14ac:dyDescent="0.25">
      <c r="B1289" s="113"/>
      <c r="C1289" s="113"/>
    </row>
    <row r="1290" spans="2:3" x14ac:dyDescent="0.25">
      <c r="B1290" s="113"/>
      <c r="C1290" s="113"/>
    </row>
    <row r="1291" spans="2:3" x14ac:dyDescent="0.25">
      <c r="B1291" s="113"/>
      <c r="C1291" s="113"/>
    </row>
    <row r="1292" spans="2:3" x14ac:dyDescent="0.25">
      <c r="B1292" s="113"/>
      <c r="C1292" s="113"/>
    </row>
    <row r="1293" spans="2:3" x14ac:dyDescent="0.25">
      <c r="B1293" s="113"/>
      <c r="C1293" s="113"/>
    </row>
    <row r="1294" spans="2:3" x14ac:dyDescent="0.25">
      <c r="B1294" s="113"/>
      <c r="C1294" s="113"/>
    </row>
    <row r="1295" spans="2:3" x14ac:dyDescent="0.25">
      <c r="B1295" s="113"/>
      <c r="C1295" s="113"/>
    </row>
    <row r="1296" spans="2:3" x14ac:dyDescent="0.25">
      <c r="B1296" s="113"/>
      <c r="C1296" s="113"/>
    </row>
    <row r="1297" spans="2:3" x14ac:dyDescent="0.25">
      <c r="B1297" s="113"/>
      <c r="C1297" s="113"/>
    </row>
    <row r="1298" spans="2:3" x14ac:dyDescent="0.25">
      <c r="B1298" s="113"/>
      <c r="C1298" s="113"/>
    </row>
    <row r="1299" spans="2:3" x14ac:dyDescent="0.25">
      <c r="B1299" s="113"/>
      <c r="C1299" s="113"/>
    </row>
    <row r="1300" spans="2:3" x14ac:dyDescent="0.25">
      <c r="B1300" s="113"/>
      <c r="C1300" s="113"/>
    </row>
    <row r="1301" spans="2:3" x14ac:dyDescent="0.25">
      <c r="B1301" s="113"/>
      <c r="C1301" s="113"/>
    </row>
    <row r="1302" spans="2:3" x14ac:dyDescent="0.25">
      <c r="B1302" s="113"/>
      <c r="C1302" s="113"/>
    </row>
    <row r="1303" spans="2:3" x14ac:dyDescent="0.25">
      <c r="B1303" s="113"/>
      <c r="C1303" s="113"/>
    </row>
    <row r="1304" spans="2:3" x14ac:dyDescent="0.25">
      <c r="B1304" s="113"/>
      <c r="C1304" s="113"/>
    </row>
    <row r="1305" spans="2:3" x14ac:dyDescent="0.25">
      <c r="B1305" s="113"/>
      <c r="C1305" s="113"/>
    </row>
    <row r="1306" spans="2:3" x14ac:dyDescent="0.25">
      <c r="B1306" s="113"/>
      <c r="C1306" s="113"/>
    </row>
    <row r="1307" spans="2:3" x14ac:dyDescent="0.25">
      <c r="B1307" s="113"/>
      <c r="C1307" s="113"/>
    </row>
    <row r="1308" spans="2:3" x14ac:dyDescent="0.25">
      <c r="B1308" s="113"/>
      <c r="C1308" s="113"/>
    </row>
    <row r="1309" spans="2:3" x14ac:dyDescent="0.25">
      <c r="B1309" s="113"/>
      <c r="C1309" s="113"/>
    </row>
    <row r="1310" spans="2:3" x14ac:dyDescent="0.25">
      <c r="B1310" s="113"/>
      <c r="C1310" s="113"/>
    </row>
    <row r="1311" spans="2:3" x14ac:dyDescent="0.25">
      <c r="B1311" s="113"/>
      <c r="C1311" s="113"/>
    </row>
    <row r="1312" spans="2:3" x14ac:dyDescent="0.25">
      <c r="B1312" s="113"/>
      <c r="C1312" s="113"/>
    </row>
    <row r="1313" spans="2:3" x14ac:dyDescent="0.25">
      <c r="B1313" s="113"/>
      <c r="C1313" s="113"/>
    </row>
    <row r="1314" spans="2:3" x14ac:dyDescent="0.25">
      <c r="B1314" s="113"/>
      <c r="C1314" s="113"/>
    </row>
    <row r="1315" spans="2:3" x14ac:dyDescent="0.25">
      <c r="B1315" s="113"/>
      <c r="C1315" s="113"/>
    </row>
    <row r="1316" spans="2:3" x14ac:dyDescent="0.25">
      <c r="B1316" s="113"/>
      <c r="C1316" s="113"/>
    </row>
    <row r="1317" spans="2:3" x14ac:dyDescent="0.25">
      <c r="B1317" s="113"/>
      <c r="C1317" s="113"/>
    </row>
    <row r="1318" spans="2:3" x14ac:dyDescent="0.25">
      <c r="B1318" s="113"/>
      <c r="C1318" s="113"/>
    </row>
    <row r="1319" spans="2:3" x14ac:dyDescent="0.25">
      <c r="B1319" s="113"/>
      <c r="C1319" s="113"/>
    </row>
    <row r="1320" spans="2:3" x14ac:dyDescent="0.25">
      <c r="B1320" s="113"/>
      <c r="C1320" s="113"/>
    </row>
    <row r="1321" spans="2:3" x14ac:dyDescent="0.25">
      <c r="B1321" s="113"/>
      <c r="C1321" s="113"/>
    </row>
    <row r="1322" spans="2:3" x14ac:dyDescent="0.25">
      <c r="B1322" s="113"/>
      <c r="C1322" s="113"/>
    </row>
    <row r="1323" spans="2:3" x14ac:dyDescent="0.25">
      <c r="B1323" s="113"/>
      <c r="C1323" s="113"/>
    </row>
    <row r="1324" spans="2:3" x14ac:dyDescent="0.25">
      <c r="B1324" s="113"/>
      <c r="C1324" s="113"/>
    </row>
    <row r="1325" spans="2:3" x14ac:dyDescent="0.25">
      <c r="B1325" s="113"/>
      <c r="C1325" s="113"/>
    </row>
    <row r="1326" spans="2:3" x14ac:dyDescent="0.25">
      <c r="B1326" s="113"/>
      <c r="C1326" s="113"/>
    </row>
    <row r="1327" spans="2:3" x14ac:dyDescent="0.25">
      <c r="B1327" s="113"/>
      <c r="C1327" s="113"/>
    </row>
    <row r="1328" spans="2:3" x14ac:dyDescent="0.25">
      <c r="B1328" s="113"/>
      <c r="C1328" s="113"/>
    </row>
    <row r="1329" spans="2:3" x14ac:dyDescent="0.25">
      <c r="B1329" s="113"/>
      <c r="C1329" s="113"/>
    </row>
    <row r="1330" spans="2:3" x14ac:dyDescent="0.25">
      <c r="B1330" s="113"/>
      <c r="C1330" s="113"/>
    </row>
    <row r="1331" spans="2:3" x14ac:dyDescent="0.25">
      <c r="B1331" s="113"/>
      <c r="C1331" s="113"/>
    </row>
    <row r="1332" spans="2:3" x14ac:dyDescent="0.25">
      <c r="B1332" s="113"/>
      <c r="C1332" s="113"/>
    </row>
    <row r="1333" spans="2:3" x14ac:dyDescent="0.25">
      <c r="B1333" s="113"/>
      <c r="C1333" s="113"/>
    </row>
    <row r="1334" spans="2:3" x14ac:dyDescent="0.25">
      <c r="B1334" s="113"/>
      <c r="C1334" s="113"/>
    </row>
    <row r="1335" spans="2:3" x14ac:dyDescent="0.25">
      <c r="B1335" s="113"/>
      <c r="C1335" s="113"/>
    </row>
    <row r="1336" spans="2:3" x14ac:dyDescent="0.25">
      <c r="B1336" s="113"/>
      <c r="C1336" s="113"/>
    </row>
    <row r="1337" spans="2:3" x14ac:dyDescent="0.25">
      <c r="B1337" s="113"/>
      <c r="C1337" s="113"/>
    </row>
    <row r="1338" spans="2:3" x14ac:dyDescent="0.25">
      <c r="B1338" s="113"/>
      <c r="C1338" s="113"/>
    </row>
    <row r="1339" spans="2:3" x14ac:dyDescent="0.25">
      <c r="B1339" s="113"/>
      <c r="C1339" s="113"/>
    </row>
    <row r="1340" spans="2:3" x14ac:dyDescent="0.25">
      <c r="B1340" s="113"/>
      <c r="C1340" s="113"/>
    </row>
    <row r="1341" spans="2:3" x14ac:dyDescent="0.25">
      <c r="B1341" s="113"/>
      <c r="C1341" s="113"/>
    </row>
    <row r="1342" spans="2:3" x14ac:dyDescent="0.25">
      <c r="B1342" s="113"/>
      <c r="C1342" s="113"/>
    </row>
    <row r="1343" spans="2:3" x14ac:dyDescent="0.25">
      <c r="B1343" s="113"/>
      <c r="C1343" s="113"/>
    </row>
    <row r="1344" spans="2:3" x14ac:dyDescent="0.25">
      <c r="B1344" s="113"/>
      <c r="C1344" s="113"/>
    </row>
    <row r="1345" spans="2:3" x14ac:dyDescent="0.25">
      <c r="B1345" s="113"/>
      <c r="C1345" s="113"/>
    </row>
    <row r="1346" spans="2:3" x14ac:dyDescent="0.25">
      <c r="B1346" s="113"/>
      <c r="C1346" s="113"/>
    </row>
    <row r="1347" spans="2:3" x14ac:dyDescent="0.25">
      <c r="B1347" s="113"/>
      <c r="C1347" s="113"/>
    </row>
    <row r="1348" spans="2:3" x14ac:dyDescent="0.25">
      <c r="B1348" s="113"/>
      <c r="C1348" s="113"/>
    </row>
    <row r="1349" spans="2:3" x14ac:dyDescent="0.25">
      <c r="B1349" s="113"/>
      <c r="C1349" s="113"/>
    </row>
    <row r="1350" spans="2:3" x14ac:dyDescent="0.25">
      <c r="B1350" s="113"/>
      <c r="C1350" s="113"/>
    </row>
    <row r="1351" spans="2:3" x14ac:dyDescent="0.25">
      <c r="B1351" s="113"/>
      <c r="C1351" s="113"/>
    </row>
    <row r="1352" spans="2:3" x14ac:dyDescent="0.25">
      <c r="B1352" s="113"/>
      <c r="C1352" s="113"/>
    </row>
    <row r="1353" spans="2:3" x14ac:dyDescent="0.25">
      <c r="B1353" s="113"/>
      <c r="C1353" s="113"/>
    </row>
    <row r="1354" spans="2:3" x14ac:dyDescent="0.25">
      <c r="B1354" s="113"/>
      <c r="C1354" s="113"/>
    </row>
    <row r="1355" spans="2:3" x14ac:dyDescent="0.25">
      <c r="B1355" s="113"/>
      <c r="C1355" s="113"/>
    </row>
    <row r="1356" spans="2:3" x14ac:dyDescent="0.25">
      <c r="B1356" s="113"/>
      <c r="C1356" s="113"/>
    </row>
    <row r="1357" spans="2:3" x14ac:dyDescent="0.25">
      <c r="B1357" s="113"/>
      <c r="C1357" s="113"/>
    </row>
    <row r="1358" spans="2:3" x14ac:dyDescent="0.25">
      <c r="B1358" s="113"/>
      <c r="C1358" s="113"/>
    </row>
    <row r="1359" spans="2:3" x14ac:dyDescent="0.25">
      <c r="B1359" s="113"/>
      <c r="C1359" s="113"/>
    </row>
    <row r="1360" spans="2:3" x14ac:dyDescent="0.25">
      <c r="B1360" s="113"/>
      <c r="C1360" s="113"/>
    </row>
    <row r="1361" spans="2:3" x14ac:dyDescent="0.25">
      <c r="B1361" s="113"/>
      <c r="C1361" s="113"/>
    </row>
    <row r="1362" spans="2:3" x14ac:dyDescent="0.25">
      <c r="B1362" s="113"/>
      <c r="C1362" s="113"/>
    </row>
    <row r="1363" spans="2:3" x14ac:dyDescent="0.25">
      <c r="B1363" s="113"/>
      <c r="C1363" s="113"/>
    </row>
    <row r="1364" spans="2:3" x14ac:dyDescent="0.25">
      <c r="B1364" s="113"/>
      <c r="C1364" s="113"/>
    </row>
    <row r="1365" spans="2:3" x14ac:dyDescent="0.25">
      <c r="B1365" s="113"/>
      <c r="C1365" s="113"/>
    </row>
    <row r="1366" spans="2:3" x14ac:dyDescent="0.25">
      <c r="B1366" s="113"/>
      <c r="C1366" s="113"/>
    </row>
    <row r="1367" spans="2:3" x14ac:dyDescent="0.25">
      <c r="B1367" s="113"/>
      <c r="C1367" s="113"/>
    </row>
    <row r="1368" spans="2:3" x14ac:dyDescent="0.25">
      <c r="B1368" s="113"/>
      <c r="C1368" s="113"/>
    </row>
    <row r="1369" spans="2:3" x14ac:dyDescent="0.25">
      <c r="B1369" s="113"/>
      <c r="C1369" s="113"/>
    </row>
    <row r="1370" spans="2:3" x14ac:dyDescent="0.25">
      <c r="B1370" s="113"/>
      <c r="C1370" s="113"/>
    </row>
    <row r="1371" spans="2:3" x14ac:dyDescent="0.25">
      <c r="B1371" s="113"/>
      <c r="C1371" s="113"/>
    </row>
    <row r="1372" spans="2:3" x14ac:dyDescent="0.25">
      <c r="B1372" s="113"/>
      <c r="C1372" s="113"/>
    </row>
    <row r="1373" spans="2:3" x14ac:dyDescent="0.25">
      <c r="B1373" s="113"/>
      <c r="C1373" s="113"/>
    </row>
    <row r="1374" spans="2:3" x14ac:dyDescent="0.25">
      <c r="B1374" s="113"/>
      <c r="C1374" s="113"/>
    </row>
    <row r="1375" spans="2:3" x14ac:dyDescent="0.25">
      <c r="B1375" s="113"/>
      <c r="C1375" s="113"/>
    </row>
    <row r="1376" spans="2:3" x14ac:dyDescent="0.25">
      <c r="B1376" s="113"/>
      <c r="C1376" s="113"/>
    </row>
    <row r="1377" spans="2:3" x14ac:dyDescent="0.25">
      <c r="B1377" s="113"/>
      <c r="C1377" s="113"/>
    </row>
    <row r="1378" spans="2:3" x14ac:dyDescent="0.25">
      <c r="B1378" s="113"/>
      <c r="C1378" s="113"/>
    </row>
    <row r="1379" spans="2:3" x14ac:dyDescent="0.25">
      <c r="B1379" s="113"/>
      <c r="C1379" s="113"/>
    </row>
    <row r="1380" spans="2:3" x14ac:dyDescent="0.25">
      <c r="B1380" s="113"/>
      <c r="C1380" s="113"/>
    </row>
    <row r="1381" spans="2:3" x14ac:dyDescent="0.25">
      <c r="B1381" s="113"/>
      <c r="C1381" s="113"/>
    </row>
    <row r="1382" spans="2:3" x14ac:dyDescent="0.25">
      <c r="B1382" s="113"/>
      <c r="C1382" s="113"/>
    </row>
    <row r="1383" spans="2:3" x14ac:dyDescent="0.25">
      <c r="B1383" s="113"/>
      <c r="C1383" s="113"/>
    </row>
    <row r="1384" spans="2:3" x14ac:dyDescent="0.25">
      <c r="B1384" s="113"/>
      <c r="C1384" s="113"/>
    </row>
    <row r="1385" spans="2:3" x14ac:dyDescent="0.25">
      <c r="B1385" s="113"/>
      <c r="C1385" s="113"/>
    </row>
    <row r="1386" spans="2:3" x14ac:dyDescent="0.25">
      <c r="B1386" s="113"/>
      <c r="C1386" s="113"/>
    </row>
    <row r="1387" spans="2:3" x14ac:dyDescent="0.25">
      <c r="B1387" s="113"/>
      <c r="C1387" s="113"/>
    </row>
    <row r="1388" spans="2:3" x14ac:dyDescent="0.25">
      <c r="B1388" s="113"/>
      <c r="C1388" s="113"/>
    </row>
    <row r="1389" spans="2:3" x14ac:dyDescent="0.25">
      <c r="B1389" s="113"/>
      <c r="C1389" s="113"/>
    </row>
    <row r="1390" spans="2:3" x14ac:dyDescent="0.25">
      <c r="B1390" s="113"/>
      <c r="C1390" s="113"/>
    </row>
    <row r="1391" spans="2:3" x14ac:dyDescent="0.25">
      <c r="B1391" s="113"/>
      <c r="C1391" s="113"/>
    </row>
    <row r="1392" spans="2:3" x14ac:dyDescent="0.25">
      <c r="B1392" s="113"/>
      <c r="C1392" s="113"/>
    </row>
    <row r="1393" spans="2:3" x14ac:dyDescent="0.25">
      <c r="B1393" s="113"/>
      <c r="C1393" s="113"/>
    </row>
    <row r="1394" spans="2:3" x14ac:dyDescent="0.25">
      <c r="B1394" s="113"/>
      <c r="C1394" s="113"/>
    </row>
    <row r="1395" spans="2:3" x14ac:dyDescent="0.25">
      <c r="B1395" s="113"/>
      <c r="C1395" s="113"/>
    </row>
    <row r="1396" spans="2:3" x14ac:dyDescent="0.25">
      <c r="B1396" s="113"/>
      <c r="C1396" s="113"/>
    </row>
    <row r="1397" spans="2:3" x14ac:dyDescent="0.25">
      <c r="B1397" s="113"/>
      <c r="C1397" s="113"/>
    </row>
    <row r="1398" spans="2:3" x14ac:dyDescent="0.25">
      <c r="B1398" s="113"/>
      <c r="C1398" s="113"/>
    </row>
    <row r="1399" spans="2:3" x14ac:dyDescent="0.25">
      <c r="B1399" s="113"/>
      <c r="C1399" s="113"/>
    </row>
    <row r="1400" spans="2:3" x14ac:dyDescent="0.25">
      <c r="B1400" s="113"/>
      <c r="C1400" s="113"/>
    </row>
    <row r="1401" spans="2:3" x14ac:dyDescent="0.25">
      <c r="B1401" s="113"/>
      <c r="C1401" s="113"/>
    </row>
    <row r="1402" spans="2:3" x14ac:dyDescent="0.25">
      <c r="B1402" s="113"/>
      <c r="C1402" s="113"/>
    </row>
    <row r="1403" spans="2:3" x14ac:dyDescent="0.25">
      <c r="B1403" s="113"/>
      <c r="C1403" s="113"/>
    </row>
    <row r="1404" spans="2:3" x14ac:dyDescent="0.25">
      <c r="B1404" s="113"/>
      <c r="C1404" s="113"/>
    </row>
    <row r="1405" spans="2:3" x14ac:dyDescent="0.25">
      <c r="B1405" s="113"/>
      <c r="C1405" s="113"/>
    </row>
    <row r="1406" spans="2:3" x14ac:dyDescent="0.25">
      <c r="B1406" s="113"/>
      <c r="C1406" s="113"/>
    </row>
    <row r="1407" spans="2:3" x14ac:dyDescent="0.25">
      <c r="B1407" s="113"/>
      <c r="C1407" s="113"/>
    </row>
    <row r="1408" spans="2:3" x14ac:dyDescent="0.25">
      <c r="B1408" s="113"/>
      <c r="C1408" s="113"/>
    </row>
    <row r="1409" spans="2:3" x14ac:dyDescent="0.25">
      <c r="B1409" s="113"/>
      <c r="C1409" s="113"/>
    </row>
    <row r="1410" spans="2:3" x14ac:dyDescent="0.25">
      <c r="B1410" s="113"/>
      <c r="C1410" s="113"/>
    </row>
    <row r="1411" spans="2:3" x14ac:dyDescent="0.25">
      <c r="B1411" s="113"/>
      <c r="C1411" s="113"/>
    </row>
    <row r="1412" spans="2:3" x14ac:dyDescent="0.25">
      <c r="B1412" s="113"/>
      <c r="C1412" s="113"/>
    </row>
    <row r="1413" spans="2:3" x14ac:dyDescent="0.25">
      <c r="B1413" s="113"/>
      <c r="C1413" s="113"/>
    </row>
    <row r="1414" spans="2:3" x14ac:dyDescent="0.25">
      <c r="B1414" s="113"/>
      <c r="C1414" s="113"/>
    </row>
    <row r="1415" spans="2:3" x14ac:dyDescent="0.25">
      <c r="B1415" s="113"/>
      <c r="C1415" s="113"/>
    </row>
    <row r="1416" spans="2:3" x14ac:dyDescent="0.25">
      <c r="B1416" s="113"/>
      <c r="C1416" s="113"/>
    </row>
    <row r="1417" spans="2:3" x14ac:dyDescent="0.25">
      <c r="B1417" s="113"/>
      <c r="C1417" s="113"/>
    </row>
    <row r="1418" spans="2:3" x14ac:dyDescent="0.25">
      <c r="B1418" s="113"/>
      <c r="C1418" s="113"/>
    </row>
    <row r="1419" spans="2:3" x14ac:dyDescent="0.25">
      <c r="B1419" s="113"/>
      <c r="C1419" s="113"/>
    </row>
    <row r="1420" spans="2:3" x14ac:dyDescent="0.25">
      <c r="B1420" s="113"/>
      <c r="C1420" s="113"/>
    </row>
    <row r="1421" spans="2:3" x14ac:dyDescent="0.25">
      <c r="B1421" s="113"/>
      <c r="C1421" s="113"/>
    </row>
    <row r="1422" spans="2:3" x14ac:dyDescent="0.25">
      <c r="B1422" s="113"/>
      <c r="C1422" s="113"/>
    </row>
    <row r="1423" spans="2:3" x14ac:dyDescent="0.25">
      <c r="B1423" s="113"/>
      <c r="C1423" s="113"/>
    </row>
    <row r="1424" spans="2:3" x14ac:dyDescent="0.25">
      <c r="B1424" s="113"/>
      <c r="C1424" s="113"/>
    </row>
    <row r="1425" spans="2:3" x14ac:dyDescent="0.25">
      <c r="B1425" s="113"/>
      <c r="C1425" s="113"/>
    </row>
    <row r="1426" spans="2:3" x14ac:dyDescent="0.25">
      <c r="B1426" s="113"/>
      <c r="C1426" s="113"/>
    </row>
    <row r="1427" spans="2:3" x14ac:dyDescent="0.25">
      <c r="B1427" s="113"/>
      <c r="C1427" s="113"/>
    </row>
    <row r="1428" spans="2:3" x14ac:dyDescent="0.25">
      <c r="B1428" s="113"/>
      <c r="C1428" s="113"/>
    </row>
    <row r="1429" spans="2:3" x14ac:dyDescent="0.25">
      <c r="B1429" s="113"/>
      <c r="C1429" s="113"/>
    </row>
    <row r="1430" spans="2:3" x14ac:dyDescent="0.25">
      <c r="B1430" s="113"/>
      <c r="C1430" s="113"/>
    </row>
    <row r="1431" spans="2:3" x14ac:dyDescent="0.25">
      <c r="B1431" s="113"/>
      <c r="C1431" s="113"/>
    </row>
    <row r="1432" spans="2:3" x14ac:dyDescent="0.25">
      <c r="B1432" s="113"/>
      <c r="C1432" s="113"/>
    </row>
    <row r="1433" spans="2:3" x14ac:dyDescent="0.25">
      <c r="B1433" s="113"/>
      <c r="C1433" s="113"/>
    </row>
    <row r="1434" spans="2:3" x14ac:dyDescent="0.25">
      <c r="B1434" s="113"/>
      <c r="C1434" s="113"/>
    </row>
    <row r="1435" spans="2:3" x14ac:dyDescent="0.25">
      <c r="B1435" s="113"/>
      <c r="C1435" s="113"/>
    </row>
    <row r="1436" spans="2:3" x14ac:dyDescent="0.25">
      <c r="B1436" s="113"/>
      <c r="C1436" s="113"/>
    </row>
    <row r="1437" spans="2:3" x14ac:dyDescent="0.25">
      <c r="B1437" s="113"/>
      <c r="C1437" s="113"/>
    </row>
    <row r="1438" spans="2:3" x14ac:dyDescent="0.25">
      <c r="B1438" s="113"/>
      <c r="C1438" s="113"/>
    </row>
    <row r="1439" spans="2:3" x14ac:dyDescent="0.25">
      <c r="B1439" s="113"/>
      <c r="C1439" s="113"/>
    </row>
    <row r="1440" spans="2:3" x14ac:dyDescent="0.25">
      <c r="B1440" s="113"/>
      <c r="C1440" s="113"/>
    </row>
    <row r="1441" spans="2:3" x14ac:dyDescent="0.25">
      <c r="B1441" s="113"/>
      <c r="C1441" s="113"/>
    </row>
    <row r="1442" spans="2:3" x14ac:dyDescent="0.25">
      <c r="B1442" s="113"/>
      <c r="C1442" s="113"/>
    </row>
    <row r="1443" spans="2:3" x14ac:dyDescent="0.25">
      <c r="B1443" s="113"/>
      <c r="C1443" s="113"/>
    </row>
    <row r="1444" spans="2:3" x14ac:dyDescent="0.25">
      <c r="B1444" s="113"/>
      <c r="C1444" s="113"/>
    </row>
    <row r="1445" spans="2:3" x14ac:dyDescent="0.25">
      <c r="B1445" s="113"/>
      <c r="C1445" s="113"/>
    </row>
    <row r="1446" spans="2:3" x14ac:dyDescent="0.25">
      <c r="B1446" s="113"/>
      <c r="C1446" s="113"/>
    </row>
    <row r="1447" spans="2:3" x14ac:dyDescent="0.25">
      <c r="B1447" s="113"/>
      <c r="C1447" s="113"/>
    </row>
    <row r="1448" spans="2:3" x14ac:dyDescent="0.25">
      <c r="B1448" s="113"/>
      <c r="C1448" s="113"/>
    </row>
    <row r="1449" spans="2:3" x14ac:dyDescent="0.25">
      <c r="B1449" s="113"/>
      <c r="C1449" s="113"/>
    </row>
    <row r="1450" spans="2:3" x14ac:dyDescent="0.25">
      <c r="B1450" s="113"/>
      <c r="C1450" s="113"/>
    </row>
    <row r="1451" spans="2:3" x14ac:dyDescent="0.25">
      <c r="B1451" s="113"/>
      <c r="C1451" s="113"/>
    </row>
    <row r="1452" spans="2:3" x14ac:dyDescent="0.25">
      <c r="B1452" s="113"/>
      <c r="C1452" s="113"/>
    </row>
    <row r="1453" spans="2:3" x14ac:dyDescent="0.25">
      <c r="B1453" s="113"/>
      <c r="C1453" s="113"/>
    </row>
    <row r="1454" spans="2:3" x14ac:dyDescent="0.25">
      <c r="B1454" s="113"/>
      <c r="C1454" s="113"/>
    </row>
    <row r="1455" spans="2:3" x14ac:dyDescent="0.25">
      <c r="B1455" s="113"/>
      <c r="C1455" s="113"/>
    </row>
    <row r="1456" spans="2:3" x14ac:dyDescent="0.25">
      <c r="B1456" s="113"/>
      <c r="C1456" s="113"/>
    </row>
    <row r="1457" spans="2:3" x14ac:dyDescent="0.25">
      <c r="B1457" s="113"/>
      <c r="C1457" s="113"/>
    </row>
    <row r="1458" spans="2:3" x14ac:dyDescent="0.25">
      <c r="B1458" s="113"/>
      <c r="C1458" s="113"/>
    </row>
    <row r="1459" spans="2:3" x14ac:dyDescent="0.25">
      <c r="B1459" s="113"/>
      <c r="C1459" s="113"/>
    </row>
    <row r="1460" spans="2:3" x14ac:dyDescent="0.25">
      <c r="B1460" s="113"/>
      <c r="C1460" s="113"/>
    </row>
    <row r="1461" spans="2:3" x14ac:dyDescent="0.25">
      <c r="B1461" s="113"/>
      <c r="C1461" s="113"/>
    </row>
    <row r="1462" spans="2:3" x14ac:dyDescent="0.25">
      <c r="B1462" s="113"/>
      <c r="C1462" s="113"/>
    </row>
    <row r="1463" spans="2:3" x14ac:dyDescent="0.25">
      <c r="B1463" s="113"/>
      <c r="C1463" s="113"/>
    </row>
    <row r="1464" spans="2:3" x14ac:dyDescent="0.25">
      <c r="B1464" s="113"/>
      <c r="C1464" s="113"/>
    </row>
    <row r="1465" spans="2:3" x14ac:dyDescent="0.25">
      <c r="B1465" s="113"/>
      <c r="C1465" s="113"/>
    </row>
    <row r="1466" spans="2:3" x14ac:dyDescent="0.25">
      <c r="B1466" s="113"/>
      <c r="C1466" s="113"/>
    </row>
    <row r="1467" spans="2:3" x14ac:dyDescent="0.25">
      <c r="B1467" s="113"/>
      <c r="C1467" s="113"/>
    </row>
    <row r="1468" spans="2:3" x14ac:dyDescent="0.25">
      <c r="B1468" s="113"/>
      <c r="C1468" s="113"/>
    </row>
    <row r="1469" spans="2:3" x14ac:dyDescent="0.25">
      <c r="B1469" s="113"/>
      <c r="C1469" s="113"/>
    </row>
    <row r="1470" spans="2:3" x14ac:dyDescent="0.25">
      <c r="B1470" s="113"/>
      <c r="C1470" s="113"/>
    </row>
    <row r="1471" spans="2:3" x14ac:dyDescent="0.25">
      <c r="B1471" s="113"/>
      <c r="C1471" s="113"/>
    </row>
    <row r="1472" spans="2:3" x14ac:dyDescent="0.25">
      <c r="B1472" s="113"/>
      <c r="C1472" s="113"/>
    </row>
    <row r="1473" spans="2:3" x14ac:dyDescent="0.25">
      <c r="B1473" s="113"/>
      <c r="C1473" s="113"/>
    </row>
    <row r="1474" spans="2:3" x14ac:dyDescent="0.25">
      <c r="B1474" s="113"/>
      <c r="C1474" s="113"/>
    </row>
    <row r="1475" spans="2:3" x14ac:dyDescent="0.25">
      <c r="B1475" s="113"/>
      <c r="C1475" s="113"/>
    </row>
    <row r="1476" spans="2:3" x14ac:dyDescent="0.25">
      <c r="B1476" s="113"/>
      <c r="C1476" s="113"/>
    </row>
    <row r="1477" spans="2:3" x14ac:dyDescent="0.25">
      <c r="B1477" s="113"/>
      <c r="C1477" s="113"/>
    </row>
    <row r="1478" spans="2:3" x14ac:dyDescent="0.25">
      <c r="B1478" s="113"/>
      <c r="C1478" s="113"/>
    </row>
    <row r="1479" spans="2:3" x14ac:dyDescent="0.25">
      <c r="B1479" s="113"/>
      <c r="C1479" s="113"/>
    </row>
    <row r="1480" spans="2:3" x14ac:dyDescent="0.25">
      <c r="B1480" s="113"/>
      <c r="C1480" s="113"/>
    </row>
    <row r="1481" spans="2:3" x14ac:dyDescent="0.25">
      <c r="B1481" s="113"/>
      <c r="C1481" s="113"/>
    </row>
    <row r="1482" spans="2:3" x14ac:dyDescent="0.25">
      <c r="B1482" s="113"/>
      <c r="C1482" s="113"/>
    </row>
    <row r="1483" spans="2:3" x14ac:dyDescent="0.25">
      <c r="B1483" s="113"/>
      <c r="C1483" s="113"/>
    </row>
    <row r="1484" spans="2:3" x14ac:dyDescent="0.25">
      <c r="B1484" s="113"/>
      <c r="C1484" s="113"/>
    </row>
    <row r="1485" spans="2:3" x14ac:dyDescent="0.25">
      <c r="B1485" s="113"/>
      <c r="C1485" s="113"/>
    </row>
    <row r="1486" spans="2:3" x14ac:dyDescent="0.25">
      <c r="B1486" s="113"/>
      <c r="C1486" s="113"/>
    </row>
    <row r="1487" spans="2:3" x14ac:dyDescent="0.25">
      <c r="B1487" s="113"/>
      <c r="C1487" s="113"/>
    </row>
    <row r="1488" spans="2:3" x14ac:dyDescent="0.25">
      <c r="B1488" s="113"/>
      <c r="C1488" s="113"/>
    </row>
    <row r="1489" spans="2:3" x14ac:dyDescent="0.25">
      <c r="B1489" s="113"/>
      <c r="C1489" s="113"/>
    </row>
    <row r="1490" spans="2:3" x14ac:dyDescent="0.25">
      <c r="B1490" s="113"/>
      <c r="C1490" s="113"/>
    </row>
    <row r="1491" spans="2:3" x14ac:dyDescent="0.25">
      <c r="B1491" s="113"/>
      <c r="C1491" s="113"/>
    </row>
    <row r="1492" spans="2:3" x14ac:dyDescent="0.25">
      <c r="B1492" s="113"/>
      <c r="C1492" s="113"/>
    </row>
    <row r="1493" spans="2:3" x14ac:dyDescent="0.25">
      <c r="B1493" s="113"/>
      <c r="C1493" s="113"/>
    </row>
    <row r="1494" spans="2:3" x14ac:dyDescent="0.25">
      <c r="B1494" s="113"/>
      <c r="C1494" s="113"/>
    </row>
    <row r="1495" spans="2:3" x14ac:dyDescent="0.25">
      <c r="B1495" s="113"/>
      <c r="C1495" s="113"/>
    </row>
    <row r="1496" spans="2:3" x14ac:dyDescent="0.25">
      <c r="B1496" s="113"/>
      <c r="C1496" s="113"/>
    </row>
    <row r="1497" spans="2:3" x14ac:dyDescent="0.25">
      <c r="B1497" s="113"/>
      <c r="C1497" s="113"/>
    </row>
    <row r="1498" spans="2:3" x14ac:dyDescent="0.25">
      <c r="B1498" s="113"/>
      <c r="C1498" s="113"/>
    </row>
    <row r="1499" spans="2:3" x14ac:dyDescent="0.25">
      <c r="B1499" s="113"/>
      <c r="C1499" s="113"/>
    </row>
    <row r="1500" spans="2:3" x14ac:dyDescent="0.25">
      <c r="B1500" s="113"/>
      <c r="C1500" s="113"/>
    </row>
    <row r="1501" spans="2:3" x14ac:dyDescent="0.25">
      <c r="B1501" s="113"/>
      <c r="C1501" s="113"/>
    </row>
    <row r="1502" spans="2:3" x14ac:dyDescent="0.25">
      <c r="B1502" s="113"/>
      <c r="C1502" s="113"/>
    </row>
    <row r="1503" spans="2:3" x14ac:dyDescent="0.25">
      <c r="B1503" s="113"/>
      <c r="C1503" s="113"/>
    </row>
    <row r="1504" spans="2:3" x14ac:dyDescent="0.25">
      <c r="B1504" s="113"/>
      <c r="C1504" s="113"/>
    </row>
    <row r="1505" spans="2:3" x14ac:dyDescent="0.25">
      <c r="B1505" s="113"/>
      <c r="C1505" s="113"/>
    </row>
    <row r="1506" spans="2:3" x14ac:dyDescent="0.25">
      <c r="B1506" s="113"/>
      <c r="C1506" s="113"/>
    </row>
    <row r="1507" spans="2:3" x14ac:dyDescent="0.25">
      <c r="B1507" s="113"/>
      <c r="C1507" s="113"/>
    </row>
    <row r="1508" spans="2:3" x14ac:dyDescent="0.25">
      <c r="B1508" s="113"/>
      <c r="C1508" s="113"/>
    </row>
    <row r="1509" spans="2:3" x14ac:dyDescent="0.25">
      <c r="B1509" s="113"/>
      <c r="C1509" s="113"/>
    </row>
    <row r="1510" spans="2:3" x14ac:dyDescent="0.25">
      <c r="B1510" s="113"/>
      <c r="C1510" s="113"/>
    </row>
    <row r="1511" spans="2:3" x14ac:dyDescent="0.25">
      <c r="B1511" s="113"/>
      <c r="C1511" s="113"/>
    </row>
    <row r="1512" spans="2:3" x14ac:dyDescent="0.25">
      <c r="B1512" s="113"/>
      <c r="C1512" s="113"/>
    </row>
    <row r="1513" spans="2:3" x14ac:dyDescent="0.25">
      <c r="B1513" s="113"/>
      <c r="C1513" s="113"/>
    </row>
    <row r="1514" spans="2:3" x14ac:dyDescent="0.25">
      <c r="B1514" s="113"/>
      <c r="C1514" s="113"/>
    </row>
    <row r="1515" spans="2:3" x14ac:dyDescent="0.25">
      <c r="B1515" s="113"/>
      <c r="C1515" s="113"/>
    </row>
    <row r="1516" spans="2:3" x14ac:dyDescent="0.25">
      <c r="B1516" s="113"/>
      <c r="C1516" s="113"/>
    </row>
    <row r="1517" spans="2:3" x14ac:dyDescent="0.25">
      <c r="B1517" s="113"/>
      <c r="C1517" s="113"/>
    </row>
    <row r="1518" spans="2:3" x14ac:dyDescent="0.25">
      <c r="B1518" s="113"/>
      <c r="C1518" s="113"/>
    </row>
    <row r="1519" spans="2:3" x14ac:dyDescent="0.25">
      <c r="B1519" s="113"/>
      <c r="C1519" s="113"/>
    </row>
    <row r="1520" spans="2:3" x14ac:dyDescent="0.25">
      <c r="B1520" s="113"/>
      <c r="C1520" s="113"/>
    </row>
    <row r="1521" spans="2:3" x14ac:dyDescent="0.25">
      <c r="B1521" s="113"/>
      <c r="C1521" s="113"/>
    </row>
    <row r="1522" spans="2:3" x14ac:dyDescent="0.25">
      <c r="B1522" s="113"/>
      <c r="C1522" s="113"/>
    </row>
    <row r="1523" spans="2:3" x14ac:dyDescent="0.25">
      <c r="B1523" s="113"/>
      <c r="C1523" s="113"/>
    </row>
    <row r="1524" spans="2:3" x14ac:dyDescent="0.25">
      <c r="B1524" s="113"/>
      <c r="C1524" s="113"/>
    </row>
    <row r="1525" spans="2:3" x14ac:dyDescent="0.25">
      <c r="B1525" s="113"/>
      <c r="C1525" s="113"/>
    </row>
    <row r="1526" spans="2:3" x14ac:dyDescent="0.25">
      <c r="B1526" s="113"/>
      <c r="C1526" s="113"/>
    </row>
    <row r="1527" spans="2:3" x14ac:dyDescent="0.25">
      <c r="B1527" s="113"/>
      <c r="C1527" s="113"/>
    </row>
    <row r="1528" spans="2:3" x14ac:dyDescent="0.25">
      <c r="B1528" s="113"/>
      <c r="C1528" s="113"/>
    </row>
    <row r="1529" spans="2:3" x14ac:dyDescent="0.25">
      <c r="B1529" s="113"/>
      <c r="C1529" s="113"/>
    </row>
    <row r="1530" spans="2:3" x14ac:dyDescent="0.25">
      <c r="B1530" s="113"/>
      <c r="C1530" s="113"/>
    </row>
    <row r="1531" spans="2:3" x14ac:dyDescent="0.25">
      <c r="B1531" s="113"/>
      <c r="C1531" s="113"/>
    </row>
    <row r="1532" spans="2:3" x14ac:dyDescent="0.25">
      <c r="B1532" s="113"/>
      <c r="C1532" s="113"/>
    </row>
    <row r="1533" spans="2:3" x14ac:dyDescent="0.25">
      <c r="B1533" s="113"/>
      <c r="C1533" s="113"/>
    </row>
    <row r="1534" spans="2:3" x14ac:dyDescent="0.25">
      <c r="B1534" s="113"/>
      <c r="C1534" s="113"/>
    </row>
    <row r="1535" spans="2:3" x14ac:dyDescent="0.25">
      <c r="B1535" s="113"/>
      <c r="C1535" s="113"/>
    </row>
    <row r="1536" spans="2:3" x14ac:dyDescent="0.25">
      <c r="B1536" s="113"/>
      <c r="C1536" s="113"/>
    </row>
    <row r="1537" spans="2:3" x14ac:dyDescent="0.25">
      <c r="B1537" s="113"/>
      <c r="C1537" s="113"/>
    </row>
    <row r="1538" spans="2:3" x14ac:dyDescent="0.25">
      <c r="B1538" s="113"/>
      <c r="C1538" s="113"/>
    </row>
    <row r="1539" spans="2:3" x14ac:dyDescent="0.25">
      <c r="B1539" s="113"/>
      <c r="C1539" s="113"/>
    </row>
    <row r="1540" spans="2:3" x14ac:dyDescent="0.25">
      <c r="B1540" s="113"/>
      <c r="C1540" s="113"/>
    </row>
    <row r="1541" spans="2:3" x14ac:dyDescent="0.25">
      <c r="B1541" s="113"/>
      <c r="C1541" s="113"/>
    </row>
    <row r="1542" spans="2:3" x14ac:dyDescent="0.25">
      <c r="B1542" s="113"/>
      <c r="C1542" s="113"/>
    </row>
    <row r="1543" spans="2:3" x14ac:dyDescent="0.25">
      <c r="B1543" s="113"/>
      <c r="C1543" s="113"/>
    </row>
    <row r="1544" spans="2:3" x14ac:dyDescent="0.25">
      <c r="B1544" s="113"/>
      <c r="C1544" s="113"/>
    </row>
    <row r="1545" spans="2:3" x14ac:dyDescent="0.25">
      <c r="B1545" s="113"/>
      <c r="C1545" s="113"/>
    </row>
    <row r="1546" spans="2:3" x14ac:dyDescent="0.25">
      <c r="B1546" s="113"/>
      <c r="C1546" s="113"/>
    </row>
    <row r="1547" spans="2:3" x14ac:dyDescent="0.25">
      <c r="B1547" s="113"/>
      <c r="C1547" s="113"/>
    </row>
    <row r="1548" spans="2:3" x14ac:dyDescent="0.25">
      <c r="B1548" s="113"/>
      <c r="C1548" s="113"/>
    </row>
    <row r="1549" spans="2:3" x14ac:dyDescent="0.25">
      <c r="B1549" s="113"/>
      <c r="C1549" s="113"/>
    </row>
    <row r="1550" spans="2:3" x14ac:dyDescent="0.25">
      <c r="B1550" s="113"/>
      <c r="C1550" s="113"/>
    </row>
    <row r="1551" spans="2:3" x14ac:dyDescent="0.25">
      <c r="B1551" s="113"/>
      <c r="C1551" s="113"/>
    </row>
    <row r="1552" spans="2:3" x14ac:dyDescent="0.25">
      <c r="B1552" s="113"/>
      <c r="C1552" s="113"/>
    </row>
    <row r="1553" spans="2:3" x14ac:dyDescent="0.25">
      <c r="B1553" s="113"/>
      <c r="C1553" s="113"/>
    </row>
    <row r="1554" spans="2:3" x14ac:dyDescent="0.25">
      <c r="B1554" s="113"/>
      <c r="C1554" s="113"/>
    </row>
    <row r="1555" spans="2:3" x14ac:dyDescent="0.25">
      <c r="B1555" s="113"/>
      <c r="C1555" s="113"/>
    </row>
    <row r="1556" spans="2:3" x14ac:dyDescent="0.25">
      <c r="B1556" s="113"/>
      <c r="C1556" s="113"/>
    </row>
    <row r="1557" spans="2:3" x14ac:dyDescent="0.25">
      <c r="B1557" s="113"/>
      <c r="C1557" s="113"/>
    </row>
    <row r="1558" spans="2:3" x14ac:dyDescent="0.25">
      <c r="B1558" s="113"/>
      <c r="C1558" s="113"/>
    </row>
    <row r="1559" spans="2:3" x14ac:dyDescent="0.25">
      <c r="B1559" s="113"/>
      <c r="C1559" s="113"/>
    </row>
    <row r="1560" spans="2:3" x14ac:dyDescent="0.25">
      <c r="B1560" s="113"/>
      <c r="C1560" s="113"/>
    </row>
    <row r="1561" spans="2:3" x14ac:dyDescent="0.25">
      <c r="B1561" s="113"/>
      <c r="C1561" s="113"/>
    </row>
    <row r="1562" spans="2:3" x14ac:dyDescent="0.25">
      <c r="B1562" s="113"/>
      <c r="C1562" s="113"/>
    </row>
    <row r="1563" spans="2:3" x14ac:dyDescent="0.25">
      <c r="B1563" s="113"/>
      <c r="C1563" s="113"/>
    </row>
    <row r="1564" spans="2:3" x14ac:dyDescent="0.25">
      <c r="B1564" s="113"/>
      <c r="C1564" s="113"/>
    </row>
    <row r="1565" spans="2:3" x14ac:dyDescent="0.25">
      <c r="B1565" s="113"/>
      <c r="C1565" s="113"/>
    </row>
    <row r="1566" spans="2:3" x14ac:dyDescent="0.25">
      <c r="B1566" s="113"/>
      <c r="C1566" s="113"/>
    </row>
    <row r="1567" spans="2:3" x14ac:dyDescent="0.25">
      <c r="B1567" s="113"/>
      <c r="C1567" s="113"/>
    </row>
    <row r="1568" spans="2:3" x14ac:dyDescent="0.25">
      <c r="B1568" s="113"/>
      <c r="C1568" s="113"/>
    </row>
    <row r="1569" spans="2:3" x14ac:dyDescent="0.25">
      <c r="B1569" s="113"/>
      <c r="C1569" s="113"/>
    </row>
    <row r="1570" spans="2:3" x14ac:dyDescent="0.25">
      <c r="B1570" s="113"/>
      <c r="C1570" s="113"/>
    </row>
    <row r="1571" spans="2:3" x14ac:dyDescent="0.25">
      <c r="B1571" s="113"/>
      <c r="C1571" s="113"/>
    </row>
    <row r="1572" spans="2:3" x14ac:dyDescent="0.25">
      <c r="B1572" s="113"/>
      <c r="C1572" s="113"/>
    </row>
    <row r="1573" spans="2:3" x14ac:dyDescent="0.25">
      <c r="B1573" s="113"/>
      <c r="C1573" s="113"/>
    </row>
    <row r="1574" spans="2:3" x14ac:dyDescent="0.25">
      <c r="B1574" s="113"/>
      <c r="C1574" s="113"/>
    </row>
    <row r="1575" spans="2:3" x14ac:dyDescent="0.25">
      <c r="B1575" s="113"/>
      <c r="C1575" s="113"/>
    </row>
    <row r="1576" spans="2:3" x14ac:dyDescent="0.25">
      <c r="B1576" s="113"/>
      <c r="C1576" s="113"/>
    </row>
    <row r="1577" spans="2:3" x14ac:dyDescent="0.25">
      <c r="B1577" s="113"/>
      <c r="C1577" s="113"/>
    </row>
    <row r="1578" spans="2:3" x14ac:dyDescent="0.25">
      <c r="B1578" s="113"/>
      <c r="C1578" s="113"/>
    </row>
    <row r="1579" spans="2:3" x14ac:dyDescent="0.25">
      <c r="B1579" s="113"/>
      <c r="C1579" s="113"/>
    </row>
    <row r="1580" spans="2:3" x14ac:dyDescent="0.25">
      <c r="B1580" s="113"/>
      <c r="C1580" s="113"/>
    </row>
    <row r="1581" spans="2:3" x14ac:dyDescent="0.25">
      <c r="B1581" s="113"/>
      <c r="C1581" s="113"/>
    </row>
    <row r="1582" spans="2:3" x14ac:dyDescent="0.25">
      <c r="B1582" s="113"/>
      <c r="C1582" s="113"/>
    </row>
    <row r="1583" spans="2:3" x14ac:dyDescent="0.25">
      <c r="B1583" s="113"/>
      <c r="C1583" s="113"/>
    </row>
    <row r="1584" spans="2:3" x14ac:dyDescent="0.25">
      <c r="B1584" s="113"/>
      <c r="C1584" s="113"/>
    </row>
    <row r="1585" spans="2:3" x14ac:dyDescent="0.25">
      <c r="B1585" s="113"/>
      <c r="C1585" s="113"/>
    </row>
    <row r="1586" spans="2:3" x14ac:dyDescent="0.25">
      <c r="B1586" s="113"/>
      <c r="C1586" s="113"/>
    </row>
    <row r="1587" spans="2:3" x14ac:dyDescent="0.25">
      <c r="B1587" s="113"/>
      <c r="C1587" s="113"/>
    </row>
    <row r="1588" spans="2:3" x14ac:dyDescent="0.25">
      <c r="B1588" s="113"/>
      <c r="C1588" s="113"/>
    </row>
    <row r="1589" spans="2:3" x14ac:dyDescent="0.25">
      <c r="B1589" s="113"/>
      <c r="C1589" s="113"/>
    </row>
    <row r="1590" spans="2:3" x14ac:dyDescent="0.25">
      <c r="B1590" s="113"/>
      <c r="C1590" s="113"/>
    </row>
    <row r="1591" spans="2:3" x14ac:dyDescent="0.25">
      <c r="B1591" s="113"/>
      <c r="C1591" s="113"/>
    </row>
    <row r="1592" spans="2:3" x14ac:dyDescent="0.25">
      <c r="B1592" s="113"/>
      <c r="C1592" s="113"/>
    </row>
    <row r="1593" spans="2:3" x14ac:dyDescent="0.25">
      <c r="B1593" s="113"/>
      <c r="C1593" s="113"/>
    </row>
    <row r="1594" spans="2:3" x14ac:dyDescent="0.25">
      <c r="B1594" s="113"/>
      <c r="C1594" s="113"/>
    </row>
    <row r="1595" spans="2:3" x14ac:dyDescent="0.25">
      <c r="B1595" s="113"/>
      <c r="C1595" s="113"/>
    </row>
    <row r="1596" spans="2:3" x14ac:dyDescent="0.25">
      <c r="B1596" s="113"/>
      <c r="C1596" s="113"/>
    </row>
    <row r="1597" spans="2:3" x14ac:dyDescent="0.25">
      <c r="B1597" s="113"/>
      <c r="C1597" s="113"/>
    </row>
    <row r="1598" spans="2:3" x14ac:dyDescent="0.25">
      <c r="B1598" s="113"/>
      <c r="C1598" s="113"/>
    </row>
    <row r="1599" spans="2:3" x14ac:dyDescent="0.25">
      <c r="B1599" s="113"/>
      <c r="C1599" s="113"/>
    </row>
    <row r="1600" spans="2:3" x14ac:dyDescent="0.25">
      <c r="B1600" s="113"/>
      <c r="C1600" s="113"/>
    </row>
    <row r="1601" spans="2:3" x14ac:dyDescent="0.25">
      <c r="B1601" s="113"/>
      <c r="C1601" s="113"/>
    </row>
    <row r="1602" spans="2:3" x14ac:dyDescent="0.25">
      <c r="B1602" s="113"/>
      <c r="C1602" s="113"/>
    </row>
    <row r="1603" spans="2:3" x14ac:dyDescent="0.25">
      <c r="B1603" s="113"/>
      <c r="C1603" s="113"/>
    </row>
    <row r="1604" spans="2:3" x14ac:dyDescent="0.25">
      <c r="B1604" s="113"/>
      <c r="C1604" s="113"/>
    </row>
    <row r="1605" spans="2:3" x14ac:dyDescent="0.25">
      <c r="B1605" s="113"/>
      <c r="C1605" s="113"/>
    </row>
    <row r="1606" spans="2:3" x14ac:dyDescent="0.25">
      <c r="B1606" s="113"/>
      <c r="C1606" s="113"/>
    </row>
    <row r="1607" spans="2:3" x14ac:dyDescent="0.25">
      <c r="B1607" s="113"/>
      <c r="C1607" s="113"/>
    </row>
    <row r="1608" spans="2:3" x14ac:dyDescent="0.25">
      <c r="B1608" s="113"/>
      <c r="C1608" s="113"/>
    </row>
    <row r="1609" spans="2:3" x14ac:dyDescent="0.25">
      <c r="B1609" s="113"/>
      <c r="C1609" s="113"/>
    </row>
    <row r="1610" spans="2:3" x14ac:dyDescent="0.25">
      <c r="B1610" s="113"/>
      <c r="C1610" s="113"/>
    </row>
    <row r="1611" spans="2:3" x14ac:dyDescent="0.25">
      <c r="B1611" s="113"/>
      <c r="C1611" s="113"/>
    </row>
    <row r="1612" spans="2:3" x14ac:dyDescent="0.25">
      <c r="B1612" s="113"/>
      <c r="C1612" s="113"/>
    </row>
    <row r="1613" spans="2:3" x14ac:dyDescent="0.25">
      <c r="B1613" s="113"/>
      <c r="C1613" s="113"/>
    </row>
    <row r="1614" spans="2:3" x14ac:dyDescent="0.25">
      <c r="B1614" s="113"/>
      <c r="C1614" s="113"/>
    </row>
    <row r="1615" spans="2:3" x14ac:dyDescent="0.25">
      <c r="B1615" s="113"/>
      <c r="C1615" s="113"/>
    </row>
    <row r="1616" spans="2:3" x14ac:dyDescent="0.25">
      <c r="B1616" s="113"/>
      <c r="C1616" s="113"/>
    </row>
    <row r="1617" spans="2:3" x14ac:dyDescent="0.25">
      <c r="B1617" s="113"/>
      <c r="C1617" s="113"/>
    </row>
    <row r="1618" spans="2:3" x14ac:dyDescent="0.25">
      <c r="B1618" s="113"/>
      <c r="C1618" s="113"/>
    </row>
    <row r="1619" spans="2:3" x14ac:dyDescent="0.25">
      <c r="B1619" s="113"/>
      <c r="C1619" s="113"/>
    </row>
    <row r="1620" spans="2:3" x14ac:dyDescent="0.25">
      <c r="B1620" s="113"/>
      <c r="C1620" s="113"/>
    </row>
    <row r="1621" spans="2:3" x14ac:dyDescent="0.25">
      <c r="B1621" s="113"/>
      <c r="C1621" s="113"/>
    </row>
    <row r="1622" spans="2:3" x14ac:dyDescent="0.25">
      <c r="B1622" s="113"/>
      <c r="C1622" s="113"/>
    </row>
    <row r="1623" spans="2:3" x14ac:dyDescent="0.25">
      <c r="B1623" s="113"/>
      <c r="C1623" s="113"/>
    </row>
    <row r="1624" spans="2:3" x14ac:dyDescent="0.25">
      <c r="B1624" s="113"/>
      <c r="C1624" s="113"/>
    </row>
    <row r="1625" spans="2:3" x14ac:dyDescent="0.25">
      <c r="B1625" s="113"/>
      <c r="C1625" s="113"/>
    </row>
    <row r="1626" spans="2:3" x14ac:dyDescent="0.25">
      <c r="B1626" s="113"/>
      <c r="C1626" s="113"/>
    </row>
    <row r="1627" spans="2:3" x14ac:dyDescent="0.25">
      <c r="B1627" s="113"/>
      <c r="C1627" s="113"/>
    </row>
    <row r="1628" spans="2:3" x14ac:dyDescent="0.25">
      <c r="B1628" s="113"/>
      <c r="C1628" s="113"/>
    </row>
    <row r="1629" spans="2:3" x14ac:dyDescent="0.25">
      <c r="B1629" s="113"/>
      <c r="C1629" s="113"/>
    </row>
    <row r="1630" spans="2:3" x14ac:dyDescent="0.25">
      <c r="B1630" s="113"/>
      <c r="C1630" s="113"/>
    </row>
    <row r="1631" spans="2:3" x14ac:dyDescent="0.25">
      <c r="B1631" s="113"/>
      <c r="C1631" s="113"/>
    </row>
    <row r="1632" spans="2:3" x14ac:dyDescent="0.25">
      <c r="B1632" s="113"/>
      <c r="C1632" s="113"/>
    </row>
    <row r="1633" spans="2:3" x14ac:dyDescent="0.25">
      <c r="B1633" s="113"/>
      <c r="C1633" s="113"/>
    </row>
    <row r="1634" spans="2:3" x14ac:dyDescent="0.25">
      <c r="B1634" s="113"/>
      <c r="C1634" s="113"/>
    </row>
    <row r="1635" spans="2:3" x14ac:dyDescent="0.25">
      <c r="B1635" s="113"/>
      <c r="C1635" s="113"/>
    </row>
    <row r="1636" spans="2:3" x14ac:dyDescent="0.25">
      <c r="B1636" s="113"/>
      <c r="C1636" s="113"/>
    </row>
    <row r="1637" spans="2:3" x14ac:dyDescent="0.25">
      <c r="B1637" s="113"/>
      <c r="C1637" s="113"/>
    </row>
    <row r="1638" spans="2:3" x14ac:dyDescent="0.25">
      <c r="B1638" s="113"/>
      <c r="C1638" s="113"/>
    </row>
    <row r="1639" spans="2:3" x14ac:dyDescent="0.25">
      <c r="B1639" s="113"/>
      <c r="C1639" s="113"/>
    </row>
    <row r="1640" spans="2:3" x14ac:dyDescent="0.25">
      <c r="B1640" s="113"/>
      <c r="C1640" s="113"/>
    </row>
    <row r="1641" spans="2:3" x14ac:dyDescent="0.25">
      <c r="B1641" s="113"/>
      <c r="C1641" s="113"/>
    </row>
    <row r="1642" spans="2:3" x14ac:dyDescent="0.25">
      <c r="B1642" s="113"/>
      <c r="C1642" s="113"/>
    </row>
    <row r="1643" spans="2:3" x14ac:dyDescent="0.25">
      <c r="B1643" s="113"/>
      <c r="C1643" s="113"/>
    </row>
    <row r="1644" spans="2:3" x14ac:dyDescent="0.25">
      <c r="B1644" s="113"/>
      <c r="C1644" s="113"/>
    </row>
    <row r="1645" spans="2:3" x14ac:dyDescent="0.25">
      <c r="B1645" s="113"/>
      <c r="C1645" s="113"/>
    </row>
    <row r="1646" spans="2:3" x14ac:dyDescent="0.25">
      <c r="B1646" s="113"/>
      <c r="C1646" s="113"/>
    </row>
    <row r="1647" spans="2:3" x14ac:dyDescent="0.25">
      <c r="B1647" s="113"/>
      <c r="C1647" s="113"/>
    </row>
    <row r="1648" spans="2:3" x14ac:dyDescent="0.25">
      <c r="B1648" s="113"/>
      <c r="C1648" s="113"/>
    </row>
    <row r="1649" spans="2:3" x14ac:dyDescent="0.25">
      <c r="B1649" s="113"/>
      <c r="C1649" s="113"/>
    </row>
    <row r="1650" spans="2:3" x14ac:dyDescent="0.25">
      <c r="B1650" s="113"/>
      <c r="C1650" s="113"/>
    </row>
    <row r="1651" spans="2:3" x14ac:dyDescent="0.25">
      <c r="B1651" s="113"/>
      <c r="C1651" s="113"/>
    </row>
    <row r="1652" spans="2:3" x14ac:dyDescent="0.25">
      <c r="B1652" s="113"/>
      <c r="C1652" s="113"/>
    </row>
    <row r="1653" spans="2:3" x14ac:dyDescent="0.25">
      <c r="B1653" s="113"/>
      <c r="C1653" s="113"/>
    </row>
    <row r="1654" spans="2:3" x14ac:dyDescent="0.25">
      <c r="B1654" s="113"/>
      <c r="C1654" s="113"/>
    </row>
    <row r="1655" spans="2:3" x14ac:dyDescent="0.25">
      <c r="B1655" s="113"/>
      <c r="C1655" s="113"/>
    </row>
    <row r="1656" spans="2:3" x14ac:dyDescent="0.25">
      <c r="B1656" s="113"/>
      <c r="C1656" s="113"/>
    </row>
    <row r="1657" spans="2:3" x14ac:dyDescent="0.25">
      <c r="B1657" s="113"/>
      <c r="C1657" s="113"/>
    </row>
    <row r="1658" spans="2:3" x14ac:dyDescent="0.25">
      <c r="B1658" s="113"/>
      <c r="C1658" s="113"/>
    </row>
    <row r="1659" spans="2:3" x14ac:dyDescent="0.25">
      <c r="B1659" s="113"/>
      <c r="C1659" s="113"/>
    </row>
    <row r="1660" spans="2:3" x14ac:dyDescent="0.25">
      <c r="B1660" s="113"/>
      <c r="C1660" s="113"/>
    </row>
    <row r="1661" spans="2:3" x14ac:dyDescent="0.25">
      <c r="B1661" s="113"/>
      <c r="C1661" s="113"/>
    </row>
    <row r="1662" spans="2:3" x14ac:dyDescent="0.25">
      <c r="B1662" s="113"/>
      <c r="C1662" s="113"/>
    </row>
    <row r="1663" spans="2:3" x14ac:dyDescent="0.25">
      <c r="B1663" s="113"/>
      <c r="C1663" s="113"/>
    </row>
    <row r="1664" spans="2:3" x14ac:dyDescent="0.25">
      <c r="B1664" s="113"/>
      <c r="C1664" s="113"/>
    </row>
    <row r="1665" spans="2:3" x14ac:dyDescent="0.25">
      <c r="B1665" s="113"/>
      <c r="C1665" s="113"/>
    </row>
    <row r="1666" spans="2:3" x14ac:dyDescent="0.25">
      <c r="B1666" s="113"/>
      <c r="C1666" s="113"/>
    </row>
    <row r="1667" spans="2:3" x14ac:dyDescent="0.25">
      <c r="B1667" s="113"/>
      <c r="C1667" s="113"/>
    </row>
    <row r="1668" spans="2:3" x14ac:dyDescent="0.25">
      <c r="B1668" s="113"/>
      <c r="C1668" s="113"/>
    </row>
    <row r="1669" spans="2:3" x14ac:dyDescent="0.25">
      <c r="B1669" s="113"/>
      <c r="C1669" s="113"/>
    </row>
    <row r="1670" spans="2:3" x14ac:dyDescent="0.25">
      <c r="B1670" s="113"/>
      <c r="C1670" s="113"/>
    </row>
    <row r="1671" spans="2:3" x14ac:dyDescent="0.25">
      <c r="B1671" s="113"/>
      <c r="C1671" s="113"/>
    </row>
    <row r="1672" spans="2:3" x14ac:dyDescent="0.25">
      <c r="B1672" s="113"/>
      <c r="C1672" s="113"/>
    </row>
    <row r="1673" spans="2:3" x14ac:dyDescent="0.25">
      <c r="B1673" s="113"/>
      <c r="C1673" s="113"/>
    </row>
    <row r="1674" spans="2:3" x14ac:dyDescent="0.25">
      <c r="B1674" s="113"/>
      <c r="C1674" s="113"/>
    </row>
    <row r="1675" spans="2:3" x14ac:dyDescent="0.25">
      <c r="B1675" s="113"/>
      <c r="C1675" s="113"/>
    </row>
    <row r="1676" spans="2:3" x14ac:dyDescent="0.25">
      <c r="B1676" s="113"/>
      <c r="C1676" s="113"/>
    </row>
    <row r="1677" spans="2:3" x14ac:dyDescent="0.25">
      <c r="B1677" s="113"/>
      <c r="C1677" s="113"/>
    </row>
    <row r="1678" spans="2:3" x14ac:dyDescent="0.25">
      <c r="B1678" s="113"/>
      <c r="C1678" s="113"/>
    </row>
    <row r="1679" spans="2:3" x14ac:dyDescent="0.25">
      <c r="B1679" s="113"/>
      <c r="C1679" s="113"/>
    </row>
    <row r="1680" spans="2:3" x14ac:dyDescent="0.25">
      <c r="B1680" s="113"/>
      <c r="C1680" s="113"/>
    </row>
    <row r="1681" spans="2:3" x14ac:dyDescent="0.25">
      <c r="B1681" s="113"/>
      <c r="C1681" s="113"/>
    </row>
    <row r="1682" spans="2:3" x14ac:dyDescent="0.25">
      <c r="B1682" s="113"/>
      <c r="C1682" s="113"/>
    </row>
    <row r="1683" spans="2:3" x14ac:dyDescent="0.25">
      <c r="B1683" s="113"/>
      <c r="C1683" s="113"/>
    </row>
    <row r="1684" spans="2:3" x14ac:dyDescent="0.25">
      <c r="B1684" s="113"/>
      <c r="C1684" s="113"/>
    </row>
    <row r="1685" spans="2:3" x14ac:dyDescent="0.25">
      <c r="B1685" s="113"/>
      <c r="C1685" s="113"/>
    </row>
    <row r="1686" spans="2:3" x14ac:dyDescent="0.25">
      <c r="B1686" s="113"/>
      <c r="C1686" s="113"/>
    </row>
    <row r="1687" spans="2:3" x14ac:dyDescent="0.25">
      <c r="B1687" s="113"/>
      <c r="C1687" s="113"/>
    </row>
    <row r="1688" spans="2:3" x14ac:dyDescent="0.25">
      <c r="B1688" s="113"/>
      <c r="C1688" s="113"/>
    </row>
    <row r="1689" spans="2:3" x14ac:dyDescent="0.25">
      <c r="B1689" s="113"/>
      <c r="C1689" s="113"/>
    </row>
    <row r="1690" spans="2:3" x14ac:dyDescent="0.25">
      <c r="B1690" s="113"/>
      <c r="C1690" s="113"/>
    </row>
    <row r="1691" spans="2:3" x14ac:dyDescent="0.25">
      <c r="B1691" s="113"/>
      <c r="C1691" s="113"/>
    </row>
    <row r="1692" spans="2:3" x14ac:dyDescent="0.25">
      <c r="B1692" s="113"/>
      <c r="C1692" s="113"/>
    </row>
    <row r="1693" spans="2:3" x14ac:dyDescent="0.25">
      <c r="B1693" s="113"/>
      <c r="C1693" s="113"/>
    </row>
    <row r="1694" spans="2:3" x14ac:dyDescent="0.25">
      <c r="B1694" s="113"/>
      <c r="C1694" s="113"/>
    </row>
    <row r="1695" spans="2:3" x14ac:dyDescent="0.25">
      <c r="B1695" s="113"/>
      <c r="C1695" s="113"/>
    </row>
    <row r="1696" spans="2:3" x14ac:dyDescent="0.25">
      <c r="B1696" s="113"/>
      <c r="C1696" s="113"/>
    </row>
    <row r="1697" spans="2:3" x14ac:dyDescent="0.25">
      <c r="B1697" s="113"/>
      <c r="C1697" s="113"/>
    </row>
    <row r="1698" spans="2:3" x14ac:dyDescent="0.25">
      <c r="B1698" s="113"/>
      <c r="C1698" s="113"/>
    </row>
    <row r="1699" spans="2:3" x14ac:dyDescent="0.25">
      <c r="B1699" s="113"/>
      <c r="C1699" s="113"/>
    </row>
    <row r="1700" spans="2:3" x14ac:dyDescent="0.25">
      <c r="B1700" s="113"/>
      <c r="C1700" s="113"/>
    </row>
    <row r="1701" spans="2:3" x14ac:dyDescent="0.25">
      <c r="B1701" s="113"/>
      <c r="C1701" s="113"/>
    </row>
    <row r="1702" spans="2:3" x14ac:dyDescent="0.25">
      <c r="B1702" s="113"/>
      <c r="C1702" s="113"/>
    </row>
    <row r="1703" spans="2:3" x14ac:dyDescent="0.25">
      <c r="B1703" s="113"/>
      <c r="C1703" s="113"/>
    </row>
    <row r="1704" spans="2:3" x14ac:dyDescent="0.25">
      <c r="B1704" s="113"/>
      <c r="C1704" s="113"/>
    </row>
    <row r="1705" spans="2:3" x14ac:dyDescent="0.25">
      <c r="B1705" s="113"/>
      <c r="C1705" s="113"/>
    </row>
    <row r="1706" spans="2:3" x14ac:dyDescent="0.25">
      <c r="B1706" s="113"/>
      <c r="C1706" s="113"/>
    </row>
    <row r="1707" spans="2:3" x14ac:dyDescent="0.25">
      <c r="B1707" s="113"/>
      <c r="C1707" s="113"/>
    </row>
    <row r="1708" spans="2:3" x14ac:dyDescent="0.25">
      <c r="B1708" s="113"/>
      <c r="C1708" s="113"/>
    </row>
    <row r="1709" spans="2:3" x14ac:dyDescent="0.25">
      <c r="B1709" s="113"/>
      <c r="C1709" s="113"/>
    </row>
    <row r="1710" spans="2:3" x14ac:dyDescent="0.25">
      <c r="B1710" s="113"/>
      <c r="C1710" s="113"/>
    </row>
    <row r="1711" spans="2:3" x14ac:dyDescent="0.25">
      <c r="B1711" s="113"/>
      <c r="C1711" s="113"/>
    </row>
    <row r="1712" spans="2:3" x14ac:dyDescent="0.25">
      <c r="B1712" s="113"/>
      <c r="C1712" s="113"/>
    </row>
    <row r="1713" spans="2:3" x14ac:dyDescent="0.25">
      <c r="B1713" s="113"/>
      <c r="C1713" s="113"/>
    </row>
    <row r="1714" spans="2:3" x14ac:dyDescent="0.25">
      <c r="B1714" s="113"/>
      <c r="C1714" s="113"/>
    </row>
    <row r="1715" spans="2:3" x14ac:dyDescent="0.25">
      <c r="B1715" s="113"/>
      <c r="C1715" s="113"/>
    </row>
    <row r="1716" spans="2:3" x14ac:dyDescent="0.25">
      <c r="B1716" s="113"/>
      <c r="C1716" s="113"/>
    </row>
    <row r="1717" spans="2:3" x14ac:dyDescent="0.25">
      <c r="B1717" s="113"/>
      <c r="C1717" s="113"/>
    </row>
    <row r="1718" spans="2:3" x14ac:dyDescent="0.25">
      <c r="B1718" s="113"/>
      <c r="C1718" s="113"/>
    </row>
    <row r="1719" spans="2:3" x14ac:dyDescent="0.25">
      <c r="B1719" s="113"/>
      <c r="C1719" s="113"/>
    </row>
    <row r="1720" spans="2:3" x14ac:dyDescent="0.25">
      <c r="B1720" s="113"/>
      <c r="C1720" s="113"/>
    </row>
    <row r="1721" spans="2:3" x14ac:dyDescent="0.25">
      <c r="B1721" s="113"/>
      <c r="C1721" s="113"/>
    </row>
    <row r="1722" spans="2:3" x14ac:dyDescent="0.25">
      <c r="B1722" s="113"/>
      <c r="C1722" s="113"/>
    </row>
    <row r="1723" spans="2:3" x14ac:dyDescent="0.25">
      <c r="B1723" s="113"/>
      <c r="C1723" s="113"/>
    </row>
    <row r="1724" spans="2:3" x14ac:dyDescent="0.25">
      <c r="B1724" s="113"/>
      <c r="C1724" s="113"/>
    </row>
    <row r="1725" spans="2:3" x14ac:dyDescent="0.25">
      <c r="B1725" s="113"/>
      <c r="C1725" s="113"/>
    </row>
    <row r="1726" spans="2:3" x14ac:dyDescent="0.25">
      <c r="B1726" s="113"/>
      <c r="C1726" s="113"/>
    </row>
    <row r="1727" spans="2:3" x14ac:dyDescent="0.25">
      <c r="B1727" s="113"/>
      <c r="C1727" s="113"/>
    </row>
    <row r="1728" spans="2:3" x14ac:dyDescent="0.25">
      <c r="B1728" s="113"/>
      <c r="C1728" s="113"/>
    </row>
    <row r="1729" spans="2:3" x14ac:dyDescent="0.25">
      <c r="B1729" s="113"/>
      <c r="C1729" s="113"/>
    </row>
    <row r="1730" spans="2:3" x14ac:dyDescent="0.25">
      <c r="B1730" s="113"/>
      <c r="C1730" s="113"/>
    </row>
    <row r="1731" spans="2:3" x14ac:dyDescent="0.25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Лобода Инна Анатольевна</cp:lastModifiedBy>
  <cp:lastPrinted>2013-11-13T12:43:12Z</cp:lastPrinted>
  <dcterms:created xsi:type="dcterms:W3CDTF">2002-08-12T10:42:45Z</dcterms:created>
  <dcterms:modified xsi:type="dcterms:W3CDTF">2013-11-13T12:43:14Z</dcterms:modified>
</cp:coreProperties>
</file>